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onstruction\2016 MOP\Forms for Distribution 01202017\Quality Forms\"/>
    </mc:Choice>
  </mc:AlternateContent>
  <bookViews>
    <workbookView xWindow="0" yWindow="0" windowWidth="19200" windowHeight="10995" tabRatio="934"/>
  </bookViews>
  <sheets>
    <sheet name="TE45Revised" sheetId="1" r:id="rId1"/>
    <sheet name="TE45Revised Backside" sheetId="2" r:id="rId2"/>
  </sheets>
  <definedNames>
    <definedName name="_xlnm.Print_Area" localSheetId="0">TE45Revised!$A$1:$AE$66</definedName>
    <definedName name="_xlnm.Print_Area" localSheetId="1">'TE45Revised Backside'!$A$1:$AF$67</definedName>
    <definedName name="Z_1D307784_EF3F_48C7_8B57_FF35418CEED1_.wvu.PrintArea" localSheetId="0" hidden="1">TE45Revised!$A$1:$AE$66</definedName>
    <definedName name="Z_1D307784_EF3F_48C7_8B57_FF35418CEED1_.wvu.PrintArea" localSheetId="1" hidden="1">'TE45Revised Backside'!$A$1:$AF$67</definedName>
  </definedNames>
  <calcPr calcId="152511"/>
  <customWorkbookViews>
    <customWorkbookView name="Tia Williams - Personal View" guid="{1D307784-EF3F-48C7-8B57-FF35418CEED1}" mergeInterval="0" personalView="1" xWindow="2050" yWindow="154" windowWidth="1440" windowHeight="760" tabRatio="934" activeSheetId="1"/>
  </customWorkbookViews>
</workbook>
</file>

<file path=xl/calcChain.xml><?xml version="1.0" encoding="utf-8"?>
<calcChain xmlns="http://schemas.openxmlformats.org/spreadsheetml/2006/main">
  <c r="Y54" i="2" l="1"/>
  <c r="R54" i="2"/>
  <c r="K54" i="2"/>
  <c r="D54" i="2"/>
  <c r="Y65" i="1"/>
  <c r="R65" i="1"/>
  <c r="K65" i="1"/>
  <c r="D65" i="1"/>
  <c r="AB45" i="2" l="1"/>
  <c r="N45" i="2"/>
  <c r="Y42" i="2"/>
  <c r="AB42" i="2" s="1"/>
  <c r="R42" i="2"/>
  <c r="U42" i="2" s="1"/>
  <c r="K42" i="2"/>
  <c r="N42" i="2" s="1"/>
  <c r="D42" i="2"/>
  <c r="G42" i="2" s="1"/>
  <c r="Y53" i="1"/>
  <c r="R53" i="1"/>
  <c r="U53" i="1" s="1"/>
  <c r="K53" i="1"/>
  <c r="N53" i="1" s="1"/>
  <c r="D53" i="1"/>
  <c r="G53" i="1" s="1"/>
  <c r="AB53" i="1"/>
  <c r="Y45" i="2" l="1"/>
  <c r="Y46" i="2" s="1"/>
  <c r="K45" i="2"/>
  <c r="K46" i="2" s="1"/>
  <c r="R45" i="2"/>
  <c r="D45" i="2"/>
  <c r="D53" i="2" s="1"/>
  <c r="D56" i="1"/>
  <c r="G40" i="1"/>
  <c r="N40" i="1"/>
  <c r="U40" i="1"/>
  <c r="AB40" i="1"/>
  <c r="G41" i="1"/>
  <c r="N41" i="1"/>
  <c r="U41" i="1"/>
  <c r="AB41" i="1"/>
  <c r="G42" i="1"/>
  <c r="N42" i="1"/>
  <c r="N64" i="1" s="1"/>
  <c r="U42" i="1"/>
  <c r="AB42" i="1"/>
  <c r="G43" i="1"/>
  <c r="N43" i="1"/>
  <c r="U43" i="1"/>
  <c r="AB43" i="1"/>
  <c r="G45" i="1"/>
  <c r="N45" i="1"/>
  <c r="U45" i="1"/>
  <c r="AB45" i="1"/>
  <c r="D46" i="1"/>
  <c r="G46" i="1" s="1"/>
  <c r="K46" i="1"/>
  <c r="N46" i="1"/>
  <c r="R46" i="1"/>
  <c r="U46" i="1"/>
  <c r="Y46" i="1"/>
  <c r="AB46" i="1"/>
  <c r="G47" i="1"/>
  <c r="N47" i="1"/>
  <c r="U47" i="1"/>
  <c r="AB47" i="1"/>
  <c r="D48" i="1"/>
  <c r="G48" i="1" s="1"/>
  <c r="K48" i="1"/>
  <c r="N48" i="1"/>
  <c r="R48" i="1"/>
  <c r="U48" i="1"/>
  <c r="Y48" i="1"/>
  <c r="AB48" i="1"/>
  <c r="G49" i="1"/>
  <c r="N49" i="1"/>
  <c r="U49" i="1"/>
  <c r="AB49" i="1"/>
  <c r="D50" i="1"/>
  <c r="G50" i="1" s="1"/>
  <c r="K50" i="1"/>
  <c r="N50" i="1"/>
  <c r="R50" i="1"/>
  <c r="U50" i="1"/>
  <c r="Y50" i="1"/>
  <c r="AB50" i="1"/>
  <c r="G51" i="1"/>
  <c r="N51" i="1"/>
  <c r="U51" i="1"/>
  <c r="AB51" i="1"/>
  <c r="D52" i="1"/>
  <c r="G52" i="1" s="1"/>
  <c r="K52" i="1"/>
  <c r="N52" i="1"/>
  <c r="R52" i="1"/>
  <c r="U52" i="1"/>
  <c r="Y52" i="1"/>
  <c r="AB52" i="1"/>
  <c r="G54" i="1"/>
  <c r="N54" i="1"/>
  <c r="U54" i="1"/>
  <c r="AB54" i="1"/>
  <c r="G55" i="1"/>
  <c r="N55" i="1"/>
  <c r="U55" i="1"/>
  <c r="AB55" i="1"/>
  <c r="K56" i="1"/>
  <c r="K57" i="1" s="1"/>
  <c r="N56" i="1"/>
  <c r="R56" i="1"/>
  <c r="R57" i="1" s="1"/>
  <c r="U56" i="1"/>
  <c r="Y56" i="1"/>
  <c r="Y57" i="1" s="1"/>
  <c r="AB56" i="1"/>
  <c r="G59" i="1"/>
  <c r="N59" i="1"/>
  <c r="U59" i="1"/>
  <c r="AB59" i="1"/>
  <c r="G60" i="1"/>
  <c r="N60" i="1"/>
  <c r="U60" i="1"/>
  <c r="AB60" i="1"/>
  <c r="G61" i="1"/>
  <c r="N61" i="1"/>
  <c r="U61" i="1"/>
  <c r="AB61" i="1"/>
  <c r="G62" i="1"/>
  <c r="N62" i="1"/>
  <c r="U62" i="1"/>
  <c r="AB62" i="1"/>
  <c r="G63" i="1"/>
  <c r="N63" i="1"/>
  <c r="U63" i="1"/>
  <c r="AB63" i="1"/>
  <c r="K64" i="1"/>
  <c r="R64" i="1"/>
  <c r="U64" i="1"/>
  <c r="Y64" i="1"/>
  <c r="AB64" i="1"/>
  <c r="K66" i="1"/>
  <c r="R66" i="1"/>
  <c r="Y66" i="1"/>
  <c r="R35" i="2"/>
  <c r="U35" i="2" s="1"/>
  <c r="AB53" i="2"/>
  <c r="Y55" i="2" s="1"/>
  <c r="Y53" i="2"/>
  <c r="AB52" i="2"/>
  <c r="AB51" i="2"/>
  <c r="AB50" i="2"/>
  <c r="AB49" i="2"/>
  <c r="AB48" i="2"/>
  <c r="AB44" i="2"/>
  <c r="AB43" i="2"/>
  <c r="AB41" i="2"/>
  <c r="Y41" i="2"/>
  <c r="AB40" i="2"/>
  <c r="AB39" i="2"/>
  <c r="Y39" i="2"/>
  <c r="AB38" i="2"/>
  <c r="AB37" i="2"/>
  <c r="Y37" i="2"/>
  <c r="AB36" i="2"/>
  <c r="AB35" i="2"/>
  <c r="Y35" i="2"/>
  <c r="AB34" i="2"/>
  <c r="R53" i="2"/>
  <c r="U52" i="2"/>
  <c r="U51" i="2"/>
  <c r="U50" i="2"/>
  <c r="U49" i="2"/>
  <c r="U48" i="2"/>
  <c r="U44" i="2"/>
  <c r="U43" i="2"/>
  <c r="U41" i="2"/>
  <c r="R41" i="2"/>
  <c r="U40" i="2"/>
  <c r="R39" i="2"/>
  <c r="U39" i="2" s="1"/>
  <c r="U38" i="2"/>
  <c r="R37" i="2"/>
  <c r="U37" i="2" s="1"/>
  <c r="U36" i="2"/>
  <c r="U34" i="2"/>
  <c r="K53" i="2"/>
  <c r="N52" i="2"/>
  <c r="N51" i="2"/>
  <c r="N50" i="2"/>
  <c r="N49" i="2"/>
  <c r="N48" i="2"/>
  <c r="N44" i="2"/>
  <c r="N43" i="2"/>
  <c r="N41" i="2"/>
  <c r="K41" i="2"/>
  <c r="N40" i="2"/>
  <c r="N39" i="2"/>
  <c r="K39" i="2"/>
  <c r="N38" i="2"/>
  <c r="N37" i="2"/>
  <c r="K37" i="2"/>
  <c r="N36" i="2"/>
  <c r="N35" i="2"/>
  <c r="K35" i="2"/>
  <c r="N34" i="2"/>
  <c r="G44" i="2"/>
  <c r="G34" i="2"/>
  <c r="D35" i="2"/>
  <c r="G35" i="2" s="1"/>
  <c r="G36" i="2"/>
  <c r="D37" i="2"/>
  <c r="G37" i="2" s="1"/>
  <c r="G38" i="2"/>
  <c r="D39" i="2"/>
  <c r="G39" i="2" s="1"/>
  <c r="G40" i="2"/>
  <c r="D41" i="2"/>
  <c r="G41" i="2" s="1"/>
  <c r="G43" i="2"/>
  <c r="G48" i="2"/>
  <c r="G49" i="2"/>
  <c r="G50" i="2"/>
  <c r="G51" i="2"/>
  <c r="G52" i="2"/>
  <c r="R46" i="2" l="1"/>
  <c r="U45" i="2"/>
  <c r="G56" i="1"/>
  <c r="G64" i="1" s="1"/>
  <c r="D66" i="1" s="1"/>
  <c r="D64" i="1"/>
  <c r="D57" i="1"/>
  <c r="D46" i="2"/>
  <c r="G45" i="2"/>
  <c r="AB31" i="2"/>
  <c r="AB32" i="2" l="1"/>
  <c r="AB30" i="2"/>
  <c r="AB29" i="2"/>
  <c r="U32" i="2"/>
  <c r="U31" i="2"/>
  <c r="U30" i="2"/>
  <c r="U29" i="2"/>
  <c r="N29" i="2"/>
  <c r="N32" i="2"/>
  <c r="N31" i="2"/>
  <c r="N30" i="2"/>
  <c r="G32" i="2"/>
  <c r="G29" i="2"/>
  <c r="U53" i="2" l="1"/>
  <c r="R55" i="2" s="1"/>
  <c r="N53" i="2"/>
  <c r="K55" i="2" s="1"/>
  <c r="G30" i="2" l="1"/>
  <c r="G31" i="2"/>
  <c r="G53" i="2" l="1"/>
  <c r="D55" i="2" s="1"/>
  <c r="J18" i="1"/>
  <c r="AA17" i="1" s="1"/>
</calcChain>
</file>

<file path=xl/sharedStrings.xml><?xml version="1.0" encoding="utf-8"?>
<sst xmlns="http://schemas.openxmlformats.org/spreadsheetml/2006/main" count="192" uniqueCount="115">
  <si>
    <t>Sample ID</t>
  </si>
  <si>
    <t>P/S Code</t>
  </si>
  <si>
    <t>Cement</t>
  </si>
  <si>
    <t>Fly Ash</t>
  </si>
  <si>
    <t>Microsilica</t>
  </si>
  <si>
    <t>Ticket #</t>
  </si>
  <si>
    <t>pounds</t>
  </si>
  <si>
    <t>Total Batch Weight (lb)</t>
  </si>
  <si>
    <t>=</t>
  </si>
  <si>
    <t>Sample Date</t>
  </si>
  <si>
    <t>Producer/Supplier</t>
  </si>
  <si>
    <t>TRUCK INFORMATION</t>
  </si>
  <si>
    <t>Truck Number</t>
  </si>
  <si>
    <t>Time Batched</t>
  </si>
  <si>
    <t>Time Discharge Completed</t>
  </si>
  <si>
    <t>TICKET BATCHING INFORMATION</t>
  </si>
  <si>
    <t>Lot #</t>
  </si>
  <si>
    <t>Sublot #</t>
  </si>
  <si>
    <t>GGBFS</t>
  </si>
  <si>
    <t>Coarse Agg. 1</t>
  </si>
  <si>
    <t>Coarse Agg. 2</t>
  </si>
  <si>
    <t>Fine Agg. 1</t>
  </si>
  <si>
    <t>Fine Agg. 2</t>
  </si>
  <si>
    <t>AEA Admix</t>
  </si>
  <si>
    <t>Admix 1</t>
  </si>
  <si>
    <t>Admix 2</t>
  </si>
  <si>
    <t>Admix 3</t>
  </si>
  <si>
    <t>Admix 4</t>
  </si>
  <si>
    <t>Measurements for Cementitious, Aggregates, and Water are in pounds. Admixtures are in ounces.</t>
  </si>
  <si>
    <t>Yield Calculation Example</t>
  </si>
  <si>
    <t>Total Batch Weight=</t>
  </si>
  <si>
    <t>lb.</t>
  </si>
  <si>
    <r>
      <t>ft</t>
    </r>
    <r>
      <rPr>
        <b/>
        <vertAlign val="superscript"/>
        <sz val="26"/>
        <rFont val="Times New Roman"/>
        <family val="1"/>
      </rPr>
      <t>3</t>
    </r>
  </si>
  <si>
    <t>Air Content (%)</t>
  </si>
  <si>
    <t>Rejected? (Y/N)</t>
  </si>
  <si>
    <t>Concrete Temp. (°F)</t>
  </si>
  <si>
    <t>Cylinders/Beams?</t>
  </si>
  <si>
    <t>Total oz.</t>
  </si>
  <si>
    <t>Field Cure (FC), QC (C), QA (T)?</t>
  </si>
  <si>
    <t>Coarse Agg. 1 SSD</t>
  </si>
  <si>
    <t>Coarse Agg. 2 SSD</t>
  </si>
  <si>
    <t>Field Unit Weight Calculation</t>
  </si>
  <si>
    <t>Fine Agg. 1 SSD</t>
  </si>
  <si>
    <t>Fine Agg. 2 SSD</t>
  </si>
  <si>
    <t>Field Unit Weight Calculation Example</t>
  </si>
  <si>
    <t>Coarse Agg. 1 Free Moisture (%)</t>
  </si>
  <si>
    <t>Coarse Agg. 2 Free Moisture (%)</t>
  </si>
  <si>
    <t>Fine Agg. 1 Free Moisture (%)</t>
  </si>
  <si>
    <t>Fine Agg. 2 Free Moisture (%)</t>
  </si>
  <si>
    <t>N</t>
  </si>
  <si>
    <t>a</t>
  </si>
  <si>
    <t>C</t>
  </si>
  <si>
    <t>1a/1b/1c</t>
  </si>
  <si>
    <t>T</t>
  </si>
  <si>
    <t>Total Water (Gal*8.33)</t>
  </si>
  <si>
    <t>Total Wt.</t>
  </si>
  <si>
    <t>*Calculated value should be between 26.73 and 27.27 for compliance.</t>
  </si>
  <si>
    <t>Slump (in.)</t>
  </si>
  <si>
    <t>Batch Wt. (lb)</t>
  </si>
  <si>
    <t>Batch Water (Gal*8.33)</t>
  </si>
  <si>
    <t>w/cm Ratio</t>
  </si>
  <si>
    <t xml:space="preserve">w/cm Ratio </t>
  </si>
  <si>
    <t>CEMENTITIOUS MATERIALS</t>
  </si>
  <si>
    <t>ADMIXTURES</t>
  </si>
  <si>
    <t>Material</t>
  </si>
  <si>
    <t>Company/Location</t>
  </si>
  <si>
    <t>Type</t>
  </si>
  <si>
    <t>Company</t>
  </si>
  <si>
    <t>Brand Name</t>
  </si>
  <si>
    <t>AEA</t>
  </si>
  <si>
    <t>A/D</t>
  </si>
  <si>
    <t>B</t>
  </si>
  <si>
    <t>C/E</t>
  </si>
  <si>
    <t>F/G</t>
  </si>
  <si>
    <t>oz/Batch</t>
  </si>
  <si>
    <t>oz/cwt</t>
  </si>
  <si>
    <t xml:space="preserve">COMMENTS </t>
  </si>
  <si>
    <t>Water Added on Site (Gal*8.33)</t>
  </si>
  <si>
    <r>
      <t>1 yd</t>
    </r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 xml:space="preserve"> Wt.</t>
    </r>
  </si>
  <si>
    <r>
      <t>oz./yd</t>
    </r>
    <r>
      <rPr>
        <b/>
        <vertAlign val="superscript"/>
        <sz val="22"/>
        <rFont val="Times New Roman"/>
        <family val="1"/>
      </rPr>
      <t>3</t>
    </r>
  </si>
  <si>
    <r>
      <t>Truck yd</t>
    </r>
    <r>
      <rPr>
        <b/>
        <vertAlign val="superscript"/>
        <sz val="24"/>
        <rFont val="Times New Roman"/>
        <family val="1"/>
      </rPr>
      <t>3</t>
    </r>
  </si>
  <si>
    <r>
      <t>Unit Wt. (lb/ft</t>
    </r>
    <r>
      <rPr>
        <b/>
        <vertAlign val="superscript"/>
        <sz val="24"/>
        <rFont val="Times New Roman"/>
        <family val="1"/>
      </rPr>
      <t>3</t>
    </r>
    <r>
      <rPr>
        <b/>
        <sz val="24"/>
        <rFont val="Times New Roman"/>
        <family val="1"/>
      </rPr>
      <t>)</t>
    </r>
  </si>
  <si>
    <r>
      <t>Yield (ft</t>
    </r>
    <r>
      <rPr>
        <b/>
        <vertAlign val="superscript"/>
        <sz val="24"/>
        <rFont val="Times New Roman"/>
        <family val="1"/>
      </rPr>
      <t>3</t>
    </r>
    <r>
      <rPr>
        <b/>
        <sz val="24"/>
        <rFont val="Times New Roman"/>
        <family val="1"/>
      </rPr>
      <t>)</t>
    </r>
  </si>
  <si>
    <r>
      <t>1 yd</t>
    </r>
    <r>
      <rPr>
        <b/>
        <vertAlign val="superscript"/>
        <sz val="26"/>
        <rFont val="Times New Roman"/>
        <family val="1"/>
      </rPr>
      <t>3</t>
    </r>
    <r>
      <rPr>
        <b/>
        <sz val="26"/>
        <rFont val="Times New Roman"/>
        <family val="1"/>
      </rPr>
      <t xml:space="preserve"> Wt.</t>
    </r>
  </si>
  <si>
    <r>
      <t>oz./yd</t>
    </r>
    <r>
      <rPr>
        <b/>
        <vertAlign val="superscript"/>
        <sz val="26"/>
        <rFont val="Times New Roman"/>
        <family val="1"/>
      </rPr>
      <t>3</t>
    </r>
  </si>
  <si>
    <r>
      <t>Weight of Bucket, W</t>
    </r>
    <r>
      <rPr>
        <b/>
        <vertAlign val="subscript"/>
        <sz val="22"/>
        <rFont val="Times New Roman"/>
        <family val="1"/>
      </rPr>
      <t>e</t>
    </r>
    <r>
      <rPr>
        <b/>
        <sz val="22"/>
        <rFont val="Times New Roman"/>
        <family val="1"/>
      </rPr>
      <t xml:space="preserve"> (empty)</t>
    </r>
  </si>
  <si>
    <r>
      <t>Weight of Bucket, W</t>
    </r>
    <r>
      <rPr>
        <b/>
        <vertAlign val="subscript"/>
        <sz val="22"/>
        <rFont val="Times New Roman"/>
        <family val="1"/>
      </rPr>
      <t>f</t>
    </r>
    <r>
      <rPr>
        <b/>
        <sz val="22"/>
        <rFont val="Times New Roman"/>
        <family val="1"/>
      </rPr>
      <t xml:space="preserve"> (full)</t>
    </r>
  </si>
  <si>
    <r>
      <t>(Wf - We)*P</t>
    </r>
    <r>
      <rPr>
        <b/>
        <vertAlign val="subscript"/>
        <sz val="22"/>
        <rFont val="Times New Roman"/>
        <family val="1"/>
      </rPr>
      <t>f</t>
    </r>
    <r>
      <rPr>
        <b/>
        <sz val="22"/>
        <rFont val="Times New Roman"/>
        <family val="1"/>
      </rPr>
      <t>=</t>
    </r>
  </si>
  <si>
    <r>
      <t>Yield* (ft</t>
    </r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>)=</t>
    </r>
  </si>
  <si>
    <r>
      <t>Air Pot Factor, P</t>
    </r>
    <r>
      <rPr>
        <b/>
        <vertAlign val="subscript"/>
        <sz val="22"/>
        <rFont val="Times New Roman"/>
        <family val="1"/>
      </rPr>
      <t>f</t>
    </r>
  </si>
  <si>
    <r>
      <t>Field Unit Weight (lb/ft</t>
    </r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>)</t>
    </r>
  </si>
  <si>
    <r>
      <t>lb/ft</t>
    </r>
    <r>
      <rPr>
        <b/>
        <vertAlign val="superscript"/>
        <sz val="26"/>
        <rFont val="Times New Roman"/>
        <family val="1"/>
      </rPr>
      <t>3</t>
    </r>
  </si>
  <si>
    <t>Metered Water (Gal*8.33)</t>
  </si>
  <si>
    <t>Water  From Aggregate (lb)</t>
  </si>
  <si>
    <t>Cylinder/Beam ID</t>
  </si>
  <si>
    <r>
      <t>Air Pot Factor, P</t>
    </r>
    <r>
      <rPr>
        <b/>
        <vertAlign val="subscript"/>
        <sz val="26"/>
        <rFont val="Times New Roman"/>
        <family val="1"/>
      </rPr>
      <t>f</t>
    </r>
  </si>
  <si>
    <r>
      <t>Air Pot Factor, P</t>
    </r>
    <r>
      <rPr>
        <b/>
        <vertAlign val="subscript"/>
        <sz val="24"/>
        <rFont val="Times New Roman"/>
        <family val="1"/>
      </rPr>
      <t>f</t>
    </r>
  </si>
  <si>
    <r>
      <t>(W</t>
    </r>
    <r>
      <rPr>
        <b/>
        <vertAlign val="subscript"/>
        <sz val="26"/>
        <rFont val="Times New Roman"/>
        <family val="1"/>
      </rPr>
      <t>f</t>
    </r>
    <r>
      <rPr>
        <b/>
        <sz val="26"/>
        <rFont val="Times New Roman"/>
        <family val="1"/>
      </rPr>
      <t>-W</t>
    </r>
    <r>
      <rPr>
        <b/>
        <vertAlign val="subscript"/>
        <sz val="26"/>
        <rFont val="Times New Roman"/>
        <family val="1"/>
      </rPr>
      <t>e</t>
    </r>
    <r>
      <rPr>
        <b/>
        <sz val="26"/>
        <rFont val="Times New Roman"/>
        <family val="1"/>
      </rPr>
      <t>) (lb)</t>
    </r>
  </si>
  <si>
    <t>Total Cubic Yards Delivered:</t>
  </si>
  <si>
    <t>Inspector Name:</t>
  </si>
  <si>
    <t>Name</t>
  </si>
  <si>
    <t>PLN</t>
  </si>
  <si>
    <t>Location</t>
  </si>
  <si>
    <t>Sample Type / Acceptance Method</t>
  </si>
  <si>
    <t>Material Code</t>
  </si>
  <si>
    <t>Date</t>
  </si>
  <si>
    <t>ContID</t>
  </si>
  <si>
    <t>Project No.(Part Code)</t>
  </si>
  <si>
    <t>Bridge No</t>
  </si>
  <si>
    <t>Alt. ID</t>
  </si>
  <si>
    <t>JMF</t>
  </si>
  <si>
    <t>Co/Rt/Sec</t>
  </si>
  <si>
    <t>SFN</t>
  </si>
  <si>
    <t>Item No</t>
  </si>
  <si>
    <t>Item 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</si>
</sst>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.0"/>
    <numFmt numFmtId="166" formatCode="0000"/>
  </numFmts>
  <fonts count="31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vertAlign val="superscript"/>
      <sz val="26"/>
      <name val="Times New Roman"/>
      <family val="1"/>
    </font>
    <font>
      <b/>
      <sz val="22"/>
      <name val="Times New Roman"/>
      <family val="1"/>
    </font>
    <font>
      <sz val="10"/>
      <color rgb="FFFFFF66"/>
      <name val="Arial"/>
      <family val="2"/>
    </font>
    <font>
      <b/>
      <sz val="24"/>
      <name val="Times New Roman"/>
      <family val="1"/>
    </font>
    <font>
      <b/>
      <vertAlign val="superscript"/>
      <sz val="22"/>
      <name val="Times New Roman"/>
      <family val="1"/>
    </font>
    <font>
      <b/>
      <vertAlign val="superscript"/>
      <sz val="24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48"/>
      <name val="Times New Roman"/>
      <family val="1"/>
    </font>
    <font>
      <b/>
      <sz val="48"/>
      <name val="Arial"/>
      <family val="2"/>
    </font>
    <font>
      <sz val="28"/>
      <name val="Arial"/>
      <family val="2"/>
    </font>
    <font>
      <b/>
      <vertAlign val="subscript"/>
      <sz val="22"/>
      <name val="Times New Roman"/>
      <family val="1"/>
    </font>
    <font>
      <sz val="22"/>
      <name val="Times New Roman"/>
      <family val="1"/>
    </font>
    <font>
      <b/>
      <vertAlign val="subscript"/>
      <sz val="26"/>
      <name val="Times New Roman"/>
      <family val="1"/>
    </font>
    <font>
      <b/>
      <vertAlign val="subscript"/>
      <sz val="24"/>
      <name val="Times New Roman"/>
      <family val="1"/>
    </font>
    <font>
      <b/>
      <sz val="36"/>
      <name val="Calibri"/>
      <family val="2"/>
      <scheme val="minor"/>
    </font>
    <font>
      <b/>
      <sz val="29"/>
      <name val="Calibri"/>
      <family val="2"/>
      <scheme val="minor"/>
    </font>
    <font>
      <sz val="29"/>
      <name val="Times New Roman"/>
      <family val="1"/>
    </font>
    <font>
      <b/>
      <sz val="2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auto="1"/>
      </top>
      <bottom style="medium">
        <color indexed="64"/>
      </bottom>
      <diagonal/>
    </border>
    <border>
      <left style="double">
        <color auto="1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70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Fill="1"/>
    <xf numFmtId="164" fontId="1" fillId="0" borderId="0" xfId="0" applyNumberFormat="1" applyFont="1" applyBorder="1" applyAlignment="1"/>
    <xf numFmtId="0" fontId="2" fillId="0" borderId="0" xfId="0" applyFont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5" xfId="0" applyFont="1" applyFill="1" applyBorder="1" applyAlignment="1" applyProtection="1">
      <protection locked="0"/>
    </xf>
    <xf numFmtId="0" fontId="2" fillId="0" borderId="25" xfId="0" applyFont="1" applyBorder="1"/>
    <xf numFmtId="0" fontId="0" fillId="0" borderId="25" xfId="0" applyBorder="1"/>
    <xf numFmtId="0" fontId="0" fillId="0" borderId="0" xfId="0" applyFill="1"/>
    <xf numFmtId="0" fontId="12" fillId="0" borderId="0" xfId="0" applyFont="1" applyFill="1"/>
    <xf numFmtId="0" fontId="5" fillId="0" borderId="0" xfId="0" applyFont="1" applyFill="1"/>
    <xf numFmtId="0" fontId="5" fillId="0" borderId="0" xfId="0" applyFont="1"/>
    <xf numFmtId="0" fontId="0" fillId="0" borderId="0" xfId="0" applyFill="1" applyAlignment="1"/>
    <xf numFmtId="0" fontId="13" fillId="0" borderId="92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4" borderId="72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4" borderId="79" xfId="0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9" fillId="4" borderId="9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7" fillId="0" borderId="0" xfId="0" applyFont="1" applyBorder="1"/>
    <xf numFmtId="0" fontId="29" fillId="0" borderId="0" xfId="0" applyFont="1"/>
    <xf numFmtId="0" fontId="29" fillId="0" borderId="0" xfId="0" applyFont="1" applyBorder="1" applyAlignment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2" borderId="105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29" fillId="0" borderId="24" xfId="0" applyFont="1" applyBorder="1" applyProtection="1"/>
    <xf numFmtId="0" fontId="29" fillId="0" borderId="0" xfId="0" applyFont="1" applyBorder="1" applyAlignment="1" applyProtection="1"/>
    <xf numFmtId="0" fontId="29" fillId="0" borderId="0" xfId="0" applyFont="1" applyBorder="1" applyProtection="1"/>
    <xf numFmtId="0" fontId="30" fillId="0" borderId="0" xfId="0" applyFont="1" applyBorder="1" applyAlignment="1" applyProtection="1"/>
    <xf numFmtId="0" fontId="29" fillId="0" borderId="0" xfId="0" applyFont="1" applyBorder="1" applyAlignment="1" applyProtection="1">
      <alignment horizontal="center"/>
    </xf>
    <xf numFmtId="0" fontId="29" fillId="0" borderId="26" xfId="0" applyFont="1" applyBorder="1" applyAlignment="1" applyProtection="1"/>
    <xf numFmtId="0" fontId="30" fillId="0" borderId="0" xfId="0" applyFont="1" applyBorder="1" applyAlignment="1" applyProtection="1">
      <alignment wrapText="1"/>
    </xf>
    <xf numFmtId="0" fontId="29" fillId="0" borderId="26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 wrapText="1"/>
    </xf>
    <xf numFmtId="0" fontId="2" fillId="0" borderId="27" xfId="0" applyFont="1" applyBorder="1" applyProtection="1"/>
    <xf numFmtId="0" fontId="2" fillId="0" borderId="19" xfId="0" applyFont="1" applyBorder="1" applyProtection="1"/>
    <xf numFmtId="0" fontId="18" fillId="0" borderId="19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wrapText="1"/>
    </xf>
    <xf numFmtId="0" fontId="18" fillId="0" borderId="19" xfId="0" applyFont="1" applyBorder="1" applyAlignment="1" applyProtection="1"/>
    <xf numFmtId="0" fontId="18" fillId="0" borderId="28" xfId="0" applyFont="1" applyBorder="1" applyAlignment="1" applyProtection="1"/>
    <xf numFmtId="0" fontId="2" fillId="0" borderId="0" xfId="0" applyFont="1" applyProtection="1"/>
    <xf numFmtId="0" fontId="9" fillId="0" borderId="0" xfId="0" applyFont="1" applyBorder="1" applyAlignment="1" applyProtection="1">
      <alignment wrapText="1"/>
    </xf>
    <xf numFmtId="0" fontId="1" fillId="0" borderId="0" xfId="0" applyFont="1" applyProtection="1"/>
    <xf numFmtId="0" fontId="11" fillId="0" borderId="6" xfId="0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0" fontId="24" fillId="0" borderId="0" xfId="0" applyFont="1" applyBorder="1" applyProtection="1"/>
    <xf numFmtId="0" fontId="11" fillId="0" borderId="0" xfId="0" applyFont="1" applyBorder="1" applyProtection="1"/>
    <xf numFmtId="0" fontId="24" fillId="0" borderId="0" xfId="0" applyFont="1" applyFill="1" applyBorder="1" applyAlignment="1" applyProtection="1">
      <alignment horizontal="center"/>
    </xf>
    <xf numFmtId="0" fontId="2" fillId="0" borderId="54" xfId="0" applyFont="1" applyBorder="1" applyProtection="1"/>
    <xf numFmtId="0" fontId="11" fillId="0" borderId="5" xfId="0" applyFont="1" applyBorder="1" applyAlignment="1" applyProtection="1"/>
    <xf numFmtId="0" fontId="2" fillId="0" borderId="26" xfId="0" applyFont="1" applyBorder="1" applyProtection="1"/>
    <xf numFmtId="1" fontId="24" fillId="0" borderId="0" xfId="0" applyNumberFormat="1" applyFont="1" applyBorder="1" applyAlignment="1" applyProtection="1"/>
    <xf numFmtId="1" fontId="9" fillId="0" borderId="0" xfId="0" applyNumberFormat="1" applyFont="1" applyBorder="1" applyAlignment="1" applyProtection="1">
      <alignment vertical="center"/>
    </xf>
    <xf numFmtId="0" fontId="24" fillId="0" borderId="26" xfId="0" applyFont="1" applyBorder="1" applyProtection="1"/>
    <xf numFmtId="0" fontId="7" fillId="0" borderId="19" xfId="0" applyFont="1" applyBorder="1" applyProtection="1"/>
    <xf numFmtId="165" fontId="8" fillId="0" borderId="19" xfId="0" applyNumberFormat="1" applyFont="1" applyBorder="1" applyAlignment="1" applyProtection="1">
      <alignment vertical="center"/>
    </xf>
    <xf numFmtId="1" fontId="8" fillId="0" borderId="19" xfId="0" applyNumberFormat="1" applyFont="1" applyBorder="1" applyAlignment="1" applyProtection="1">
      <alignment vertical="center"/>
    </xf>
    <xf numFmtId="0" fontId="7" fillId="0" borderId="28" xfId="0" applyFont="1" applyBorder="1" applyProtection="1"/>
    <xf numFmtId="2" fontId="2" fillId="0" borderId="19" xfId="0" applyNumberFormat="1" applyFont="1" applyBorder="1" applyAlignment="1" applyProtection="1">
      <alignment horizontal="center"/>
    </xf>
    <xf numFmtId="1" fontId="2" fillId="0" borderId="19" xfId="0" applyNumberFormat="1" applyFont="1" applyBorder="1" applyAlignment="1" applyProtection="1">
      <alignment horizontal="center"/>
    </xf>
    <xf numFmtId="0" fontId="2" fillId="0" borderId="28" xfId="0" applyFont="1" applyBorder="1" applyProtection="1"/>
    <xf numFmtId="0" fontId="6" fillId="0" borderId="70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0" fontId="6" fillId="0" borderId="73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6" fillId="0" borderId="79" xfId="0" applyFont="1" applyBorder="1" applyAlignment="1" applyProtection="1">
      <alignment horizontal="center" vertical="center"/>
    </xf>
    <xf numFmtId="0" fontId="6" fillId="0" borderId="97" xfId="0" applyFont="1" applyBorder="1" applyAlignment="1" applyProtection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</xf>
    <xf numFmtId="0" fontId="6" fillId="0" borderId="79" xfId="0" applyFont="1" applyFill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19" fillId="0" borderId="94" xfId="0" applyFont="1" applyFill="1" applyBorder="1" applyProtection="1">
      <protection locked="0"/>
    </xf>
    <xf numFmtId="0" fontId="19" fillId="0" borderId="90" xfId="0" applyFont="1" applyFill="1" applyBorder="1" applyProtection="1">
      <protection locked="0"/>
    </xf>
    <xf numFmtId="0" fontId="19" fillId="0" borderId="91" xfId="0" applyFont="1" applyFill="1" applyBorder="1" applyProtection="1"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24" xfId="0" applyFont="1" applyBorder="1" applyAlignment="1" applyProtection="1">
      <alignment vertical="center"/>
      <protection locked="0"/>
    </xf>
    <xf numFmtId="0" fontId="29" fillId="0" borderId="26" xfId="0" applyFont="1" applyBorder="1" applyAlignment="1" applyProtection="1">
      <alignment vertical="center"/>
      <protection locked="0"/>
    </xf>
    <xf numFmtId="0" fontId="2" fillId="0" borderId="19" xfId="0" applyFont="1" applyBorder="1"/>
    <xf numFmtId="0" fontId="9" fillId="0" borderId="0" xfId="0" applyFont="1" applyBorder="1" applyAlignment="1" applyProtection="1">
      <alignment vertical="center" wrapText="1"/>
      <protection locked="0"/>
    </xf>
    <xf numFmtId="1" fontId="3" fillId="0" borderId="27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1" fontId="11" fillId="0" borderId="24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right" vertical="center"/>
      <protection locked="0"/>
    </xf>
    <xf numFmtId="1" fontId="29" fillId="0" borderId="5" xfId="0" applyNumberFormat="1" applyFont="1" applyBorder="1" applyAlignment="1" applyProtection="1">
      <alignment horizontal="left" vertical="center"/>
    </xf>
    <xf numFmtId="0" fontId="28" fillId="0" borderId="25" xfId="0" applyFont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horizontal="right" vertical="center" wrapText="1"/>
    </xf>
    <xf numFmtId="0" fontId="28" fillId="0" borderId="25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28" fillId="0" borderId="8" xfId="0" applyFont="1" applyBorder="1" applyAlignment="1" applyProtection="1">
      <alignment horizontal="left" vertical="center" wrapText="1"/>
    </xf>
    <xf numFmtId="0" fontId="29" fillId="0" borderId="6" xfId="0" applyFont="1" applyBorder="1" applyAlignment="1" applyProtection="1">
      <alignment horizontal="left" vertical="center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166" fontId="29" fillId="0" borderId="6" xfId="0" applyNumberFormat="1" applyFont="1" applyBorder="1" applyAlignment="1" applyProtection="1">
      <alignment horizontal="left" vertical="center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29" fillId="0" borderId="5" xfId="0" applyNumberFormat="1" applyFont="1" applyBorder="1" applyAlignment="1" applyProtection="1">
      <alignment horizontal="left" vertical="center"/>
      <protection locked="0"/>
    </xf>
    <xf numFmtId="0" fontId="29" fillId="0" borderId="34" xfId="0" applyNumberFormat="1" applyFont="1" applyBorder="1" applyAlignment="1" applyProtection="1">
      <alignment horizontal="left" vertical="center"/>
      <protection locked="0"/>
    </xf>
    <xf numFmtId="0" fontId="29" fillId="0" borderId="5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2" fontId="18" fillId="0" borderId="52" xfId="0" applyNumberFormat="1" applyFont="1" applyBorder="1" applyAlignment="1" applyProtection="1">
      <alignment horizontal="center" vertical="center"/>
      <protection locked="0"/>
    </xf>
    <xf numFmtId="2" fontId="18" fillId="0" borderId="8" xfId="0" applyNumberFormat="1" applyFont="1" applyBorder="1" applyAlignment="1" applyProtection="1">
      <alignment horizontal="center" vertical="center"/>
      <protection locked="0"/>
    </xf>
    <xf numFmtId="2" fontId="18" fillId="0" borderId="41" xfId="0" applyNumberFormat="1" applyFont="1" applyBorder="1" applyAlignment="1" applyProtection="1">
      <alignment horizontal="center" vertical="center"/>
      <protection locked="0"/>
    </xf>
    <xf numFmtId="2" fontId="18" fillId="0" borderId="83" xfId="0" applyNumberFormat="1" applyFont="1" applyBorder="1" applyAlignment="1" applyProtection="1">
      <alignment horizontal="center" vertical="center"/>
    </xf>
    <xf numFmtId="2" fontId="18" fillId="0" borderId="8" xfId="0" applyNumberFormat="1" applyFont="1" applyBorder="1" applyAlignment="1" applyProtection="1">
      <alignment horizontal="center" vertical="center"/>
    </xf>
    <xf numFmtId="2" fontId="18" fillId="0" borderId="41" xfId="0" applyNumberFormat="1" applyFont="1" applyBorder="1" applyAlignment="1" applyProtection="1">
      <alignment horizontal="center" vertical="center"/>
    </xf>
    <xf numFmtId="0" fontId="9" fillId="0" borderId="8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165" fontId="18" fillId="0" borderId="68" xfId="0" applyNumberFormat="1" applyFont="1" applyBorder="1" applyAlignment="1" applyProtection="1">
      <alignment horizontal="center" vertical="center"/>
    </xf>
    <xf numFmtId="165" fontId="18" fillId="0" borderId="5" xfId="0" applyNumberFormat="1" applyFont="1" applyBorder="1" applyAlignment="1" applyProtection="1">
      <alignment horizontal="center" vertical="center"/>
    </xf>
    <xf numFmtId="165" fontId="18" fillId="0" borderId="40" xfId="0" applyNumberFormat="1" applyFont="1" applyBorder="1" applyAlignment="1" applyProtection="1">
      <alignment horizontal="center" vertical="center"/>
    </xf>
    <xf numFmtId="0" fontId="9" fillId="0" borderId="68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11" fillId="0" borderId="68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13" fillId="2" borderId="22" xfId="0" applyFont="1" applyFill="1" applyBorder="1" applyAlignment="1" applyProtection="1">
      <alignment horizontal="center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34" xfId="0" applyFont="1" applyBorder="1" applyAlignment="1" applyProtection="1">
      <alignment horizontal="center"/>
      <protection locked="0"/>
    </xf>
    <xf numFmtId="0" fontId="18" fillId="0" borderId="5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165" fontId="9" fillId="0" borderId="19" xfId="0" applyNumberFormat="1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8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1" fontId="28" fillId="0" borderId="0" xfId="0" applyNumberFormat="1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 vertical="center"/>
    </xf>
    <xf numFmtId="0" fontId="30" fillId="0" borderId="23" xfId="0" applyFont="1" applyBorder="1" applyAlignment="1">
      <alignment horizontal="right" vertical="center"/>
    </xf>
    <xf numFmtId="0" fontId="30" fillId="0" borderId="24" xfId="0" applyFont="1" applyBorder="1" applyAlignment="1">
      <alignment horizontal="right" vertical="center"/>
    </xf>
    <xf numFmtId="0" fontId="18" fillId="0" borderId="68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8" fillId="0" borderId="40" xfId="0" applyFont="1" applyBorder="1" applyAlignment="1" applyProtection="1">
      <alignment horizontal="center"/>
    </xf>
    <xf numFmtId="0" fontId="18" fillId="0" borderId="67" xfId="0" applyFont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0" fontId="18" fillId="0" borderId="49" xfId="0" applyFont="1" applyBorder="1" applyAlignment="1" applyProtection="1">
      <alignment horizontal="center"/>
    </xf>
    <xf numFmtId="0" fontId="9" fillId="0" borderId="67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164" fontId="11" fillId="0" borderId="20" xfId="0" applyNumberFormat="1" applyFont="1" applyBorder="1" applyAlignment="1" applyProtection="1">
      <alignment horizontal="center" vertical="center"/>
    </xf>
    <xf numFmtId="164" fontId="11" fillId="0" borderId="21" xfId="0" applyNumberFormat="1" applyFont="1" applyBorder="1" applyAlignment="1" applyProtection="1">
      <alignment horizontal="center" vertical="center"/>
    </xf>
    <xf numFmtId="164" fontId="11" fillId="0" borderId="22" xfId="0" applyNumberFormat="1" applyFont="1" applyBorder="1" applyAlignment="1" applyProtection="1">
      <alignment horizontal="center" vertical="center"/>
    </xf>
    <xf numFmtId="164" fontId="11" fillId="0" borderId="95" xfId="0" applyNumberFormat="1" applyFont="1" applyBorder="1" applyAlignment="1" applyProtection="1">
      <alignment horizontal="center" vertical="center"/>
    </xf>
    <xf numFmtId="0" fontId="18" fillId="0" borderId="67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64" fontId="11" fillId="0" borderId="25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right"/>
    </xf>
    <xf numFmtId="0" fontId="30" fillId="0" borderId="24" xfId="0" applyFont="1" applyBorder="1" applyAlignment="1">
      <alignment horizontal="right"/>
    </xf>
    <xf numFmtId="49" fontId="28" fillId="0" borderId="0" xfId="0" applyNumberFormat="1" applyFont="1" applyBorder="1" applyAlignment="1" applyProtection="1">
      <alignment horizontal="right" vertical="center"/>
    </xf>
    <xf numFmtId="0" fontId="29" fillId="0" borderId="33" xfId="0" applyFont="1" applyBorder="1" applyAlignment="1" applyProtection="1">
      <alignment horizontal="left" vertical="center"/>
      <protection locked="0"/>
    </xf>
    <xf numFmtId="0" fontId="28" fillId="0" borderId="24" xfId="0" applyFont="1" applyBorder="1" applyAlignment="1" applyProtection="1">
      <alignment horizontal="right" vertical="center"/>
    </xf>
    <xf numFmtId="1" fontId="24" fillId="0" borderId="0" xfId="0" applyNumberFormat="1" applyFont="1" applyBorder="1" applyAlignment="1" applyProtection="1">
      <alignment horizontal="left"/>
    </xf>
    <xf numFmtId="0" fontId="24" fillId="0" borderId="24" xfId="0" applyFont="1" applyBorder="1" applyAlignment="1" applyProtection="1">
      <alignment horizontal="center"/>
    </xf>
    <xf numFmtId="0" fontId="24" fillId="0" borderId="54" xfId="0" applyFont="1" applyBorder="1" applyAlignment="1" applyProtection="1">
      <alignment horizontal="center"/>
    </xf>
    <xf numFmtId="0" fontId="18" fillId="0" borderId="69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18" fontId="18" fillId="0" borderId="68" xfId="0" applyNumberFormat="1" applyFont="1" applyBorder="1" applyAlignment="1" applyProtection="1">
      <alignment horizontal="center" vertical="center"/>
    </xf>
    <xf numFmtId="18" fontId="18" fillId="0" borderId="5" xfId="0" applyNumberFormat="1" applyFont="1" applyBorder="1" applyAlignment="1" applyProtection="1">
      <alignment horizontal="center" vertical="center"/>
    </xf>
    <xf numFmtId="18" fontId="18" fillId="0" borderId="40" xfId="0" applyNumberFormat="1" applyFont="1" applyBorder="1" applyAlignment="1" applyProtection="1">
      <alignment horizontal="center" vertical="center"/>
    </xf>
    <xf numFmtId="0" fontId="18" fillId="0" borderId="68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1" fontId="11" fillId="0" borderId="6" xfId="0" applyNumberFormat="1" applyFont="1" applyBorder="1" applyAlignment="1" applyProtection="1">
      <alignment horizontal="center"/>
    </xf>
    <xf numFmtId="1" fontId="24" fillId="0" borderId="0" xfId="0" applyNumberFormat="1" applyFont="1" applyBorder="1" applyAlignment="1" applyProtection="1">
      <alignment horizontal="center" vertical="center"/>
    </xf>
    <xf numFmtId="1" fontId="11" fillId="0" borderId="8" xfId="0" applyNumberFormat="1" applyFont="1" applyBorder="1" applyAlignment="1" applyProtection="1">
      <alignment horizontal="center" vertical="top"/>
    </xf>
    <xf numFmtId="0" fontId="11" fillId="0" borderId="25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8" fillId="0" borderId="49" xfId="0" applyFont="1" applyBorder="1" applyAlignment="1" applyProtection="1">
      <alignment horizontal="center"/>
      <protection locked="0"/>
    </xf>
    <xf numFmtId="0" fontId="18" fillId="0" borderId="40" xfId="0" applyFont="1" applyBorder="1" applyAlignment="1" applyProtection="1">
      <alignment horizontal="center"/>
      <protection locked="0"/>
    </xf>
    <xf numFmtId="2" fontId="18" fillId="0" borderId="46" xfId="0" applyNumberFormat="1" applyFont="1" applyBorder="1" applyAlignment="1" applyProtection="1">
      <alignment horizontal="center" vertical="center"/>
      <protection locked="0"/>
    </xf>
    <xf numFmtId="2" fontId="18" fillId="0" borderId="5" xfId="0" applyNumberFormat="1" applyFont="1" applyBorder="1" applyAlignment="1" applyProtection="1">
      <alignment horizontal="center" vertical="center"/>
      <protection locked="0"/>
    </xf>
    <xf numFmtId="2" fontId="18" fillId="0" borderId="40" xfId="0" applyNumberFormat="1" applyFont="1" applyBorder="1" applyAlignment="1" applyProtection="1">
      <alignment horizontal="center" vertical="center"/>
      <protection locked="0"/>
    </xf>
    <xf numFmtId="1" fontId="18" fillId="4" borderId="3" xfId="0" applyNumberFormat="1" applyFont="1" applyFill="1" applyBorder="1" applyAlignment="1" applyProtection="1">
      <alignment horizontal="center"/>
    </xf>
    <xf numFmtId="1" fontId="18" fillId="4" borderId="5" xfId="0" applyNumberFormat="1" applyFont="1" applyFill="1" applyBorder="1" applyAlignment="1" applyProtection="1">
      <alignment horizontal="center"/>
    </xf>
    <xf numFmtId="1" fontId="18" fillId="4" borderId="40" xfId="0" applyNumberFormat="1" applyFont="1" applyFill="1" applyBorder="1" applyAlignment="1" applyProtection="1">
      <alignment horizontal="center"/>
    </xf>
    <xf numFmtId="0" fontId="13" fillId="0" borderId="68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1" fontId="8" fillId="0" borderId="27" xfId="0" applyNumberFormat="1" applyFont="1" applyBorder="1" applyAlignment="1" applyProtection="1">
      <alignment horizontal="right" vertical="center"/>
    </xf>
    <xf numFmtId="1" fontId="8" fillId="0" borderId="19" xfId="0" applyNumberFormat="1" applyFont="1" applyBorder="1" applyAlignment="1" applyProtection="1">
      <alignment horizontal="right" vertical="center"/>
    </xf>
    <xf numFmtId="0" fontId="13" fillId="0" borderId="69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69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13" fillId="0" borderId="68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/>
    </xf>
    <xf numFmtId="0" fontId="13" fillId="3" borderId="30" xfId="0" applyFont="1" applyFill="1" applyBorder="1" applyAlignment="1" applyProtection="1">
      <alignment horizontal="center" vertical="center"/>
    </xf>
    <xf numFmtId="0" fontId="13" fillId="3" borderId="31" xfId="0" applyFont="1" applyFill="1" applyBorder="1" applyAlignment="1" applyProtection="1">
      <alignment horizontal="center" vertical="center"/>
    </xf>
    <xf numFmtId="1" fontId="18" fillId="4" borderId="35" xfId="0" applyNumberFormat="1" applyFont="1" applyFill="1" applyBorder="1" applyAlignment="1" applyProtection="1">
      <alignment horizontal="center"/>
    </xf>
    <xf numFmtId="1" fontId="18" fillId="4" borderId="39" xfId="0" applyNumberFormat="1" applyFont="1" applyFill="1" applyBorder="1" applyAlignment="1" applyProtection="1">
      <alignment horizontal="center"/>
    </xf>
    <xf numFmtId="1" fontId="18" fillId="4" borderId="37" xfId="0" applyNumberFormat="1" applyFont="1" applyFill="1" applyBorder="1" applyAlignment="1" applyProtection="1">
      <alignment horizontal="center"/>
    </xf>
    <xf numFmtId="1" fontId="18" fillId="4" borderId="34" xfId="0" applyNumberFormat="1" applyFont="1" applyFill="1" applyBorder="1" applyAlignment="1" applyProtection="1">
      <alignment horizontal="center"/>
    </xf>
    <xf numFmtId="1" fontId="18" fillId="4" borderId="7" xfId="0" applyNumberFormat="1" applyFont="1" applyFill="1" applyBorder="1" applyAlignment="1" applyProtection="1">
      <alignment horizontal="center"/>
    </xf>
    <xf numFmtId="1" fontId="18" fillId="4" borderId="8" xfId="0" applyNumberFormat="1" applyFont="1" applyFill="1" applyBorder="1" applyAlignment="1" applyProtection="1">
      <alignment horizontal="center"/>
    </xf>
    <xf numFmtId="1" fontId="18" fillId="4" borderId="41" xfId="0" applyNumberFormat="1" applyFont="1" applyFill="1" applyBorder="1" applyAlignment="1" applyProtection="1">
      <alignment horizontal="center"/>
    </xf>
    <xf numFmtId="1" fontId="18" fillId="4" borderId="68" xfId="0" applyNumberFormat="1" applyFont="1" applyFill="1" applyBorder="1" applyAlignment="1" applyProtection="1">
      <alignment horizontal="center"/>
    </xf>
    <xf numFmtId="1" fontId="18" fillId="4" borderId="2" xfId="0" applyNumberFormat="1" applyFont="1" applyFill="1" applyBorder="1" applyAlignment="1" applyProtection="1">
      <alignment horizontal="center"/>
    </xf>
    <xf numFmtId="1" fontId="18" fillId="4" borderId="68" xfId="0" applyNumberFormat="1" applyFont="1" applyFill="1" applyBorder="1" applyAlignment="1" applyProtection="1">
      <alignment horizontal="center" vertical="center"/>
    </xf>
    <xf numFmtId="1" fontId="18" fillId="4" borderId="5" xfId="0" applyNumberFormat="1" applyFont="1" applyFill="1" applyBorder="1" applyAlignment="1" applyProtection="1">
      <alignment horizontal="center" vertical="center"/>
    </xf>
    <xf numFmtId="1" fontId="18" fillId="4" borderId="2" xfId="0" applyNumberFormat="1" applyFont="1" applyFill="1" applyBorder="1" applyAlignment="1" applyProtection="1">
      <alignment horizontal="center" vertical="center"/>
    </xf>
    <xf numFmtId="0" fontId="18" fillId="0" borderId="68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1" fontId="18" fillId="4" borderId="83" xfId="0" applyNumberFormat="1" applyFont="1" applyFill="1" applyBorder="1" applyAlignment="1" applyProtection="1">
      <alignment horizontal="center"/>
    </xf>
    <xf numFmtId="1" fontId="18" fillId="4" borderId="4" xfId="0" applyNumberFormat="1" applyFont="1" applyFill="1" applyBorder="1" applyAlignment="1" applyProtection="1">
      <alignment horizontal="center"/>
    </xf>
    <xf numFmtId="0" fontId="18" fillId="0" borderId="68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1" fontId="18" fillId="0" borderId="46" xfId="0" applyNumberFormat="1" applyFont="1" applyFill="1" applyBorder="1" applyAlignment="1" applyProtection="1">
      <alignment horizontal="center"/>
      <protection locked="0"/>
    </xf>
    <xf numFmtId="1" fontId="18" fillId="0" borderId="5" xfId="0" applyNumberFormat="1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8" fillId="0" borderId="68" xfId="0" applyNumberFormat="1" applyFont="1" applyFill="1" applyBorder="1" applyAlignment="1" applyProtection="1">
      <alignment horizontal="center"/>
    </xf>
    <xf numFmtId="1" fontId="18" fillId="0" borderId="5" xfId="0" applyNumberFormat="1" applyFont="1" applyFill="1" applyBorder="1" applyAlignment="1" applyProtection="1">
      <alignment horizontal="center"/>
    </xf>
    <xf numFmtId="1" fontId="18" fillId="0" borderId="2" xfId="0" applyNumberFormat="1" applyFont="1" applyFill="1" applyBorder="1" applyAlignment="1" applyProtection="1">
      <alignment horizontal="center"/>
    </xf>
    <xf numFmtId="1" fontId="18" fillId="4" borderId="3" xfId="0" applyNumberFormat="1" applyFont="1" applyFill="1" applyBorder="1" applyAlignment="1" applyProtection="1">
      <alignment horizontal="center" vertical="center"/>
    </xf>
    <xf numFmtId="1" fontId="18" fillId="4" borderId="40" xfId="0" applyNumberFormat="1" applyFont="1" applyFill="1" applyBorder="1" applyAlignment="1" applyProtection="1">
      <alignment horizontal="center" vertical="center"/>
    </xf>
    <xf numFmtId="1" fontId="18" fillId="4" borderId="46" xfId="0" applyNumberFormat="1" applyFont="1" applyFill="1" applyBorder="1" applyAlignment="1" applyProtection="1">
      <alignment horizontal="center"/>
    </xf>
    <xf numFmtId="1" fontId="18" fillId="4" borderId="32" xfId="0" applyNumberFormat="1" applyFont="1" applyFill="1" applyBorder="1" applyAlignment="1" applyProtection="1">
      <alignment horizontal="center" vertical="center"/>
    </xf>
    <xf numFmtId="1" fontId="18" fillId="4" borderId="10" xfId="0" applyNumberFormat="1" applyFont="1" applyFill="1" applyBorder="1" applyAlignment="1" applyProtection="1">
      <alignment horizontal="center" vertical="center"/>
    </xf>
    <xf numFmtId="1" fontId="18" fillId="4" borderId="49" xfId="0" applyNumberFormat="1" applyFont="1" applyFill="1" applyBorder="1" applyAlignment="1" applyProtection="1">
      <alignment horizontal="center" vertical="center"/>
    </xf>
    <xf numFmtId="1" fontId="18" fillId="4" borderId="67" xfId="0" applyNumberFormat="1" applyFont="1" applyFill="1" applyBorder="1" applyAlignment="1" applyProtection="1">
      <alignment horizontal="center" vertical="center"/>
    </xf>
    <xf numFmtId="1" fontId="18" fillId="4" borderId="11" xfId="0" applyNumberFormat="1" applyFont="1" applyFill="1" applyBorder="1" applyAlignment="1" applyProtection="1">
      <alignment horizontal="center" vertical="center"/>
    </xf>
    <xf numFmtId="0" fontId="9" fillId="0" borderId="75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2" fontId="18" fillId="0" borderId="103" xfId="0" applyNumberFormat="1" applyFont="1" applyBorder="1" applyAlignment="1" applyProtection="1">
      <alignment horizontal="center" vertical="center"/>
    </xf>
    <xf numFmtId="2" fontId="18" fillId="0" borderId="94" xfId="0" applyNumberFormat="1" applyFont="1" applyBorder="1" applyAlignment="1" applyProtection="1">
      <alignment horizontal="center" vertical="center"/>
    </xf>
    <xf numFmtId="2" fontId="18" fillId="0" borderId="94" xfId="0" applyNumberFormat="1" applyFont="1" applyBorder="1" applyAlignment="1" applyProtection="1">
      <alignment horizontal="center" vertical="center"/>
      <protection locked="0"/>
    </xf>
    <xf numFmtId="1" fontId="18" fillId="4" borderId="42" xfId="0" applyNumberFormat="1" applyFont="1" applyFill="1" applyBorder="1" applyAlignment="1" applyProtection="1">
      <alignment horizontal="center"/>
    </xf>
    <xf numFmtId="1" fontId="18" fillId="0" borderId="48" xfId="0" applyNumberFormat="1" applyFont="1" applyFill="1" applyBorder="1" applyAlignment="1" applyProtection="1">
      <alignment horizontal="center"/>
      <protection locked="0"/>
    </xf>
    <xf numFmtId="1" fontId="18" fillId="0" borderId="39" xfId="0" applyNumberFormat="1" applyFont="1" applyFill="1" applyBorder="1" applyAlignment="1" applyProtection="1">
      <alignment horizontal="center"/>
      <protection locked="0"/>
    </xf>
    <xf numFmtId="1" fontId="18" fillId="0" borderId="36" xfId="0" applyNumberFormat="1" applyFont="1" applyFill="1" applyBorder="1" applyAlignment="1" applyProtection="1">
      <alignment horizontal="center"/>
      <protection locked="0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1" fillId="2" borderId="56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1" fontId="11" fillId="2" borderId="59" xfId="0" applyNumberFormat="1" applyFont="1" applyFill="1" applyBorder="1" applyAlignment="1" applyProtection="1">
      <alignment horizontal="center" vertical="center"/>
    </xf>
    <xf numFmtId="1" fontId="11" fillId="2" borderId="30" xfId="0" applyNumberFormat="1" applyFont="1" applyFill="1" applyBorder="1" applyAlignment="1" applyProtection="1">
      <alignment horizontal="center" vertical="center"/>
    </xf>
    <xf numFmtId="1" fontId="11" fillId="2" borderId="86" xfId="0" applyNumberFormat="1" applyFont="1" applyFill="1" applyBorder="1" applyAlignment="1" applyProtection="1">
      <alignment horizontal="center" vertical="center"/>
    </xf>
    <xf numFmtId="1" fontId="18" fillId="0" borderId="67" xfId="0" applyNumberFormat="1" applyFont="1" applyFill="1" applyBorder="1" applyAlignment="1" applyProtection="1">
      <alignment horizontal="center"/>
    </xf>
    <xf numFmtId="1" fontId="18" fillId="0" borderId="10" xfId="0" applyNumberFormat="1" applyFont="1" applyFill="1" applyBorder="1" applyAlignment="1" applyProtection="1">
      <alignment horizontal="center"/>
    </xf>
    <xf numFmtId="1" fontId="18" fillId="0" borderId="11" xfId="0" applyNumberFormat="1" applyFont="1" applyFill="1" applyBorder="1" applyAlignment="1" applyProtection="1">
      <alignment horizontal="center"/>
    </xf>
    <xf numFmtId="0" fontId="13" fillId="0" borderId="80" xfId="0" applyFont="1" applyFill="1" applyBorder="1" applyAlignment="1" applyProtection="1">
      <alignment horizontal="center" vertical="center"/>
    </xf>
    <xf numFmtId="0" fontId="13" fillId="0" borderId="66" xfId="0" applyFont="1" applyFill="1" applyBorder="1" applyAlignment="1" applyProtection="1">
      <alignment horizontal="center" vertical="center"/>
    </xf>
    <xf numFmtId="0" fontId="18" fillId="0" borderId="64" xfId="0" applyFont="1" applyBorder="1" applyAlignment="1" applyProtection="1">
      <alignment horizontal="center"/>
      <protection locked="0"/>
    </xf>
    <xf numFmtId="0" fontId="18" fillId="0" borderId="65" xfId="0" applyFont="1" applyBorder="1" applyAlignment="1" applyProtection="1">
      <alignment horizontal="center"/>
      <protection locked="0"/>
    </xf>
    <xf numFmtId="0" fontId="18" fillId="0" borderId="81" xfId="0" applyFont="1" applyBorder="1" applyAlignment="1" applyProtection="1">
      <alignment horizontal="center"/>
      <protection locked="0"/>
    </xf>
    <xf numFmtId="0" fontId="18" fillId="0" borderId="66" xfId="0" applyFont="1" applyBorder="1" applyAlignment="1" applyProtection="1">
      <alignment horizontal="center"/>
      <protection locked="0"/>
    </xf>
    <xf numFmtId="165" fontId="18" fillId="0" borderId="46" xfId="0" applyNumberFormat="1" applyFont="1" applyBorder="1" applyAlignment="1" applyProtection="1">
      <alignment horizontal="center" vertical="center"/>
      <protection locked="0"/>
    </xf>
    <xf numFmtId="165" fontId="18" fillId="0" borderId="5" xfId="0" applyNumberFormat="1" applyFont="1" applyBorder="1" applyAlignment="1" applyProtection="1">
      <alignment horizontal="center" vertical="center"/>
      <protection locked="0"/>
    </xf>
    <xf numFmtId="165" fontId="18" fillId="0" borderId="40" xfId="0" applyNumberFormat="1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/>
      <protection locked="0"/>
    </xf>
    <xf numFmtId="0" fontId="18" fillId="0" borderId="39" xfId="0" applyFont="1" applyBorder="1" applyAlignment="1" applyProtection="1">
      <alignment horizontal="center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13" fillId="0" borderId="80" xfId="0" applyFont="1" applyBorder="1" applyAlignment="1" applyProtection="1">
      <alignment horizontal="center" vertical="center"/>
    </xf>
    <xf numFmtId="0" fontId="13" fillId="0" borderId="66" xfId="0" applyFont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18" fillId="0" borderId="80" xfId="0" applyFont="1" applyFill="1" applyBorder="1" applyAlignment="1" applyProtection="1">
      <alignment horizontal="center"/>
    </xf>
    <xf numFmtId="0" fontId="18" fillId="0" borderId="65" xfId="0" applyFont="1" applyFill="1" applyBorder="1" applyAlignment="1" applyProtection="1">
      <alignment horizontal="center"/>
    </xf>
    <xf numFmtId="0" fontId="18" fillId="0" borderId="82" xfId="0" applyFont="1" applyFill="1" applyBorder="1" applyAlignment="1" applyProtection="1">
      <alignment horizontal="center"/>
    </xf>
    <xf numFmtId="1" fontId="18" fillId="4" borderId="52" xfId="0" applyNumberFormat="1" applyFont="1" applyFill="1" applyBorder="1" applyAlignment="1" applyProtection="1">
      <alignment horizontal="center"/>
    </xf>
    <xf numFmtId="0" fontId="18" fillId="5" borderId="68" xfId="0" applyFont="1" applyFill="1" applyBorder="1" applyAlignment="1" applyProtection="1">
      <alignment horizontal="center"/>
    </xf>
    <xf numFmtId="0" fontId="18" fillId="5" borderId="5" xfId="0" applyFont="1" applyFill="1" applyBorder="1" applyAlignment="1" applyProtection="1">
      <alignment horizontal="center"/>
    </xf>
    <xf numFmtId="0" fontId="18" fillId="5" borderId="2" xfId="0" applyFont="1" applyFill="1" applyBorder="1" applyAlignment="1" applyProtection="1">
      <alignment horizontal="center"/>
    </xf>
    <xf numFmtId="1" fontId="18" fillId="4" borderId="38" xfId="0" applyNumberFormat="1" applyFont="1" applyFill="1" applyBorder="1" applyAlignment="1" applyProtection="1">
      <alignment horizontal="center"/>
    </xf>
    <xf numFmtId="1" fontId="18" fillId="0" borderId="68" xfId="0" applyNumberFormat="1" applyFont="1" applyBorder="1" applyAlignment="1" applyProtection="1">
      <alignment horizontal="center" vertical="center"/>
    </xf>
    <xf numFmtId="1" fontId="18" fillId="0" borderId="5" xfId="0" applyNumberFormat="1" applyFont="1" applyBorder="1" applyAlignment="1" applyProtection="1">
      <alignment horizontal="center" vertical="center"/>
    </xf>
    <xf numFmtId="1" fontId="18" fillId="0" borderId="40" xfId="0" applyNumberFormat="1" applyFont="1" applyBorder="1" applyAlignment="1" applyProtection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86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18" fillId="0" borderId="80" xfId="0" applyFont="1" applyBorder="1" applyAlignment="1" applyProtection="1">
      <alignment horizontal="center"/>
    </xf>
    <xf numFmtId="0" fontId="18" fillId="0" borderId="65" xfId="0" applyFont="1" applyBorder="1" applyAlignment="1" applyProtection="1">
      <alignment horizontal="center"/>
    </xf>
    <xf numFmtId="0" fontId="18" fillId="0" borderId="81" xfId="0" applyFont="1" applyBorder="1" applyAlignment="1" applyProtection="1">
      <alignment horizontal="center"/>
    </xf>
    <xf numFmtId="2" fontId="18" fillId="0" borderId="34" xfId="0" applyNumberFormat="1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 wrapText="1"/>
    </xf>
    <xf numFmtId="0" fontId="13" fillId="0" borderId="63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1" fontId="18" fillId="4" borderId="32" xfId="0" applyNumberFormat="1" applyFont="1" applyFill="1" applyBorder="1" applyAlignment="1" applyProtection="1">
      <alignment horizontal="center"/>
    </xf>
    <xf numFmtId="1" fontId="18" fillId="4" borderId="10" xfId="0" applyNumberFormat="1" applyFont="1" applyFill="1" applyBorder="1" applyAlignment="1" applyProtection="1">
      <alignment horizontal="center"/>
    </xf>
    <xf numFmtId="1" fontId="18" fillId="4" borderId="49" xfId="0" applyNumberFormat="1" applyFont="1" applyFill="1" applyBorder="1" applyAlignment="1" applyProtection="1">
      <alignment horizontal="center"/>
    </xf>
    <xf numFmtId="0" fontId="13" fillId="0" borderId="67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10" fontId="9" fillId="0" borderId="50" xfId="0" applyNumberFormat="1" applyFont="1" applyBorder="1" applyAlignment="1" applyProtection="1">
      <alignment horizontal="center" vertical="center" wrapText="1"/>
    </xf>
    <xf numFmtId="10" fontId="9" fillId="0" borderId="21" xfId="0" applyNumberFormat="1" applyFont="1" applyBorder="1" applyAlignment="1" applyProtection="1">
      <alignment horizontal="center" vertical="center" wrapText="1"/>
    </xf>
    <xf numFmtId="10" fontId="9" fillId="0" borderId="89" xfId="0" applyNumberFormat="1" applyFont="1" applyBorder="1" applyAlignment="1" applyProtection="1">
      <alignment horizontal="center" vertical="center" wrapText="1"/>
    </xf>
    <xf numFmtId="10" fontId="11" fillId="0" borderId="20" xfId="0" applyNumberFormat="1" applyFont="1" applyBorder="1" applyAlignment="1" applyProtection="1">
      <alignment horizontal="center" vertical="center" wrapText="1"/>
    </xf>
    <xf numFmtId="10" fontId="11" fillId="0" borderId="21" xfId="0" applyNumberFormat="1" applyFont="1" applyBorder="1" applyAlignment="1" applyProtection="1">
      <alignment horizontal="center" vertical="center" wrapText="1"/>
    </xf>
    <xf numFmtId="10" fontId="11" fillId="0" borderId="84" xfId="0" applyNumberFormat="1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/>
      <protection locked="0"/>
    </xf>
    <xf numFmtId="1" fontId="18" fillId="0" borderId="68" xfId="0" applyNumberFormat="1" applyFont="1" applyFill="1" applyBorder="1" applyAlignment="1" applyProtection="1">
      <alignment horizontal="center" vertical="center"/>
      <protection locked="0"/>
    </xf>
    <xf numFmtId="1" fontId="18" fillId="0" borderId="5" xfId="0" applyNumberFormat="1" applyFont="1" applyFill="1" applyBorder="1" applyAlignment="1" applyProtection="1">
      <alignment horizontal="center" vertical="center"/>
      <protection locked="0"/>
    </xf>
    <xf numFmtId="1" fontId="18" fillId="0" borderId="2" xfId="0" applyNumberFormat="1" applyFont="1" applyFill="1" applyBorder="1" applyAlignment="1" applyProtection="1">
      <alignment horizontal="center" vertical="center"/>
      <protection locked="0"/>
    </xf>
    <xf numFmtId="1" fontId="18" fillId="0" borderId="53" xfId="0" applyNumberFormat="1" applyFont="1" applyFill="1" applyBorder="1" applyAlignment="1" applyProtection="1">
      <alignment horizontal="center"/>
      <protection locked="0"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0" fontId="9" fillId="0" borderId="22" xfId="0" applyNumberFormat="1" applyFont="1" applyBorder="1" applyAlignment="1" applyProtection="1">
      <alignment horizontal="center" vertical="center" wrapText="1"/>
    </xf>
    <xf numFmtId="0" fontId="11" fillId="0" borderId="51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84" xfId="0" applyFont="1" applyBorder="1" applyAlignment="1" applyProtection="1">
      <alignment horizontal="center" vertical="center" wrapText="1"/>
    </xf>
    <xf numFmtId="10" fontId="11" fillId="0" borderId="51" xfId="0" applyNumberFormat="1" applyFont="1" applyBorder="1" applyAlignment="1" applyProtection="1">
      <alignment horizontal="center" vertical="center" wrapText="1"/>
    </xf>
    <xf numFmtId="1" fontId="18" fillId="0" borderId="64" xfId="0" applyNumberFormat="1" applyFont="1" applyFill="1" applyBorder="1" applyAlignment="1" applyProtection="1">
      <alignment horizontal="center"/>
      <protection locked="0"/>
    </xf>
    <xf numFmtId="1" fontId="18" fillId="0" borderId="65" xfId="0" applyNumberFormat="1" applyFont="1" applyFill="1" applyBorder="1" applyAlignment="1" applyProtection="1">
      <alignment horizontal="center"/>
      <protection locked="0"/>
    </xf>
    <xf numFmtId="1" fontId="18" fillId="0" borderId="82" xfId="0" applyNumberFormat="1" applyFont="1" applyFill="1" applyBorder="1" applyAlignment="1" applyProtection="1">
      <alignment horizontal="center"/>
      <protection locked="0"/>
    </xf>
    <xf numFmtId="1" fontId="18" fillId="4" borderId="96" xfId="0" applyNumberFormat="1" applyFont="1" applyFill="1" applyBorder="1" applyAlignment="1" applyProtection="1">
      <alignment horizontal="center"/>
    </xf>
    <xf numFmtId="1" fontId="18" fillId="4" borderId="65" xfId="0" applyNumberFormat="1" applyFont="1" applyFill="1" applyBorder="1" applyAlignment="1" applyProtection="1">
      <alignment horizontal="center"/>
    </xf>
    <xf numFmtId="1" fontId="18" fillId="4" borderId="66" xfId="0" applyNumberFormat="1" applyFont="1" applyFill="1" applyBorder="1" applyAlignment="1" applyProtection="1">
      <alignment horizontal="center"/>
    </xf>
    <xf numFmtId="1" fontId="19" fillId="3" borderId="32" xfId="0" applyNumberFormat="1" applyFont="1" applyFill="1" applyBorder="1" applyAlignment="1" applyProtection="1">
      <alignment horizontal="center"/>
    </xf>
    <xf numFmtId="1" fontId="19" fillId="3" borderId="10" xfId="0" applyNumberFormat="1" applyFont="1" applyFill="1" applyBorder="1" applyAlignment="1" applyProtection="1">
      <alignment horizontal="center"/>
    </xf>
    <xf numFmtId="1" fontId="19" fillId="3" borderId="49" xfId="0" applyNumberFormat="1" applyFont="1" applyFill="1" applyBorder="1" applyAlignment="1" applyProtection="1">
      <alignment horizontal="center"/>
    </xf>
    <xf numFmtId="0" fontId="18" fillId="0" borderId="68" xfId="0" applyFont="1" applyBorder="1" applyAlignment="1" applyProtection="1">
      <alignment horizontal="center"/>
      <protection locked="0"/>
    </xf>
    <xf numFmtId="165" fontId="19" fillId="3" borderId="68" xfId="0" applyNumberFormat="1" applyFont="1" applyFill="1" applyBorder="1" applyAlignment="1" applyProtection="1">
      <alignment horizontal="center"/>
    </xf>
    <xf numFmtId="165" fontId="19" fillId="3" borderId="5" xfId="0" applyNumberFormat="1" applyFont="1" applyFill="1" applyBorder="1" applyAlignment="1" applyProtection="1">
      <alignment horizontal="center"/>
    </xf>
    <xf numFmtId="165" fontId="19" fillId="3" borderId="40" xfId="0" applyNumberFormat="1" applyFont="1" applyFill="1" applyBorder="1" applyAlignment="1" applyProtection="1">
      <alignment horizontal="center"/>
    </xf>
    <xf numFmtId="2" fontId="19" fillId="3" borderId="69" xfId="0" applyNumberFormat="1" applyFont="1" applyFill="1" applyBorder="1" applyAlignment="1" applyProtection="1">
      <alignment horizontal="center" vertical="center"/>
    </xf>
    <xf numFmtId="2" fontId="19" fillId="3" borderId="39" xfId="0" applyNumberFormat="1" applyFont="1" applyFill="1" applyBorder="1" applyAlignment="1" applyProtection="1">
      <alignment horizontal="center" vertical="center"/>
    </xf>
    <xf numFmtId="2" fontId="19" fillId="3" borderId="42" xfId="0" applyNumberFormat="1" applyFont="1" applyFill="1" applyBorder="1" applyAlignment="1" applyProtection="1">
      <alignment horizontal="center" vertical="center"/>
    </xf>
    <xf numFmtId="0" fontId="13" fillId="0" borderId="68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1" fontId="19" fillId="3" borderId="33" xfId="0" applyNumberFormat="1" applyFont="1" applyFill="1" applyBorder="1" applyAlignment="1" applyProtection="1">
      <alignment horizontal="center"/>
    </xf>
    <xf numFmtId="165" fontId="19" fillId="3" borderId="46" xfId="0" applyNumberFormat="1" applyFont="1" applyFill="1" applyBorder="1" applyAlignment="1" applyProtection="1">
      <alignment horizontal="center"/>
    </xf>
    <xf numFmtId="165" fontId="19" fillId="3" borderId="34" xfId="0" applyNumberFormat="1" applyFont="1" applyFill="1" applyBorder="1" applyAlignment="1" applyProtection="1">
      <alignment horizontal="center"/>
    </xf>
    <xf numFmtId="2" fontId="19" fillId="3" borderId="48" xfId="0" applyNumberFormat="1" applyFont="1" applyFill="1" applyBorder="1" applyAlignment="1" applyProtection="1">
      <alignment horizontal="center" vertical="center"/>
    </xf>
    <xf numFmtId="2" fontId="19" fillId="3" borderId="37" xfId="0" applyNumberFormat="1" applyFont="1" applyFill="1" applyBorder="1" applyAlignment="1" applyProtection="1">
      <alignment horizontal="center" vertical="center"/>
    </xf>
    <xf numFmtId="1" fontId="19" fillId="3" borderId="53" xfId="0" applyNumberFormat="1" applyFont="1" applyFill="1" applyBorder="1" applyAlignment="1" applyProtection="1">
      <alignment horizontal="center"/>
    </xf>
    <xf numFmtId="1" fontId="19" fillId="3" borderId="11" xfId="0" applyNumberFormat="1" applyFont="1" applyFill="1" applyBorder="1" applyAlignment="1" applyProtection="1">
      <alignment horizontal="center"/>
    </xf>
    <xf numFmtId="1" fontId="19" fillId="3" borderId="67" xfId="0" applyNumberFormat="1" applyFont="1" applyFill="1" applyBorder="1" applyAlignment="1" applyProtection="1">
      <alignment horizontal="center"/>
    </xf>
    <xf numFmtId="1" fontId="18" fillId="4" borderId="33" xfId="0" applyNumberFormat="1" applyFont="1" applyFill="1" applyBorder="1" applyAlignment="1" applyProtection="1">
      <alignment horizontal="center" vertical="center"/>
    </xf>
    <xf numFmtId="1" fontId="11" fillId="2" borderId="56" xfId="0" applyNumberFormat="1" applyFont="1" applyFill="1" applyBorder="1" applyAlignment="1" applyProtection="1">
      <alignment horizontal="center" vertical="center"/>
    </xf>
    <xf numFmtId="1" fontId="11" fillId="2" borderId="31" xfId="0" applyNumberFormat="1" applyFont="1" applyFill="1" applyBorder="1" applyAlignment="1" applyProtection="1">
      <alignment horizontal="center" vertical="center"/>
    </xf>
    <xf numFmtId="1" fontId="18" fillId="4" borderId="33" xfId="0" applyNumberFormat="1" applyFont="1" applyFill="1" applyBorder="1" applyAlignment="1" applyProtection="1">
      <alignment horizontal="center"/>
    </xf>
    <xf numFmtId="1" fontId="18" fillId="4" borderId="81" xfId="0" applyNumberFormat="1" applyFont="1" applyFill="1" applyBorder="1" applyAlignment="1" applyProtection="1">
      <alignment horizontal="center"/>
    </xf>
    <xf numFmtId="0" fontId="18" fillId="4" borderId="75" xfId="0" applyFont="1" applyFill="1" applyBorder="1" applyAlignment="1" applyProtection="1">
      <alignment horizontal="center"/>
    </xf>
    <xf numFmtId="0" fontId="18" fillId="4" borderId="62" xfId="0" applyFont="1" applyFill="1" applyBorder="1" applyAlignment="1" applyProtection="1">
      <alignment horizontal="center"/>
    </xf>
    <xf numFmtId="0" fontId="18" fillId="4" borderId="76" xfId="0" applyFont="1" applyFill="1" applyBorder="1" applyAlignment="1" applyProtection="1">
      <alignment horizontal="center"/>
    </xf>
    <xf numFmtId="0" fontId="18" fillId="4" borderId="61" xfId="0" applyFont="1" applyFill="1" applyBorder="1" applyAlignment="1" applyProtection="1">
      <alignment horizontal="center"/>
    </xf>
    <xf numFmtId="0" fontId="18" fillId="4" borderId="63" xfId="0" applyFont="1" applyFill="1" applyBorder="1" applyAlignment="1" applyProtection="1">
      <alignment horizontal="center"/>
    </xf>
    <xf numFmtId="0" fontId="30" fillId="0" borderId="0" xfId="0" applyFont="1" applyBorder="1" applyAlignment="1">
      <alignment horizontal="right" vertical="center"/>
    </xf>
    <xf numFmtId="0" fontId="18" fillId="0" borderId="6" xfId="0" applyFont="1" applyBorder="1" applyAlignment="1" applyProtection="1">
      <alignment horizontal="left" vertical="center" wrapText="1"/>
      <protection locked="0"/>
    </xf>
    <xf numFmtId="2" fontId="18" fillId="0" borderId="104" xfId="0" applyNumberFormat="1" applyFont="1" applyBorder="1" applyAlignment="1" applyProtection="1">
      <alignment horizontal="center" vertical="center"/>
      <protection locked="0"/>
    </xf>
    <xf numFmtId="2" fontId="18" fillId="0" borderId="101" xfId="0" applyNumberFormat="1" applyFont="1" applyBorder="1" applyAlignment="1" applyProtection="1">
      <alignment horizontal="center" vertical="center"/>
      <protection locked="0"/>
    </xf>
    <xf numFmtId="2" fontId="18" fillId="0" borderId="102" xfId="0" applyNumberFormat="1" applyFont="1" applyBorder="1" applyAlignment="1" applyProtection="1">
      <alignment horizontal="center" vertical="center"/>
      <protection locked="0"/>
    </xf>
    <xf numFmtId="2" fontId="18" fillId="0" borderId="100" xfId="0" applyNumberFormat="1" applyFont="1" applyBorder="1" applyAlignment="1" applyProtection="1">
      <alignment horizontal="center" vertical="center"/>
    </xf>
    <xf numFmtId="2" fontId="18" fillId="0" borderId="101" xfId="0" applyNumberFormat="1" applyFont="1" applyBorder="1" applyAlignment="1" applyProtection="1">
      <alignment horizontal="center" vertical="center"/>
    </xf>
    <xf numFmtId="1" fontId="11" fillId="0" borderId="23" xfId="0" applyNumberFormat="1" applyFont="1" applyBorder="1" applyAlignment="1" applyProtection="1">
      <alignment horizontal="right" vertical="center"/>
    </xf>
    <xf numFmtId="1" fontId="11" fillId="0" borderId="24" xfId="0" applyNumberFormat="1" applyFont="1" applyBorder="1" applyAlignment="1" applyProtection="1">
      <alignment horizontal="right" vertical="center"/>
    </xf>
    <xf numFmtId="2" fontId="18" fillId="0" borderId="38" xfId="0" applyNumberFormat="1" applyFont="1" applyBorder="1" applyAlignment="1" applyProtection="1">
      <alignment horizontal="center" vertical="center"/>
      <protection locked="0"/>
    </xf>
    <xf numFmtId="165" fontId="18" fillId="0" borderId="34" xfId="0" applyNumberFormat="1" applyFont="1" applyBorder="1" applyAlignment="1" applyProtection="1">
      <alignment horizontal="center" vertical="center"/>
      <protection locked="0"/>
    </xf>
    <xf numFmtId="1" fontId="18" fillId="4" borderId="32" xfId="0" applyNumberFormat="1" applyFont="1" applyFill="1" applyBorder="1" applyAlignment="1">
      <alignment horizontal="center" vertical="center"/>
    </xf>
    <xf numFmtId="1" fontId="18" fillId="4" borderId="10" xfId="0" applyNumberFormat="1" applyFont="1" applyFill="1" applyBorder="1" applyAlignment="1">
      <alignment horizontal="center" vertical="center"/>
    </xf>
    <xf numFmtId="1" fontId="18" fillId="4" borderId="33" xfId="0" applyNumberFormat="1" applyFont="1" applyFill="1" applyBorder="1" applyAlignment="1">
      <alignment horizontal="center" vertical="center"/>
    </xf>
    <xf numFmtId="1" fontId="18" fillId="4" borderId="53" xfId="0" applyNumberFormat="1" applyFont="1" applyFill="1" applyBorder="1" applyAlignment="1">
      <alignment horizontal="center" vertical="center"/>
    </xf>
    <xf numFmtId="1" fontId="18" fillId="4" borderId="11" xfId="0" applyNumberFormat="1" applyFont="1" applyFill="1" applyBorder="1" applyAlignment="1">
      <alignment horizontal="center" vertical="center"/>
    </xf>
    <xf numFmtId="1" fontId="18" fillId="4" borderId="49" xfId="0" applyNumberFormat="1" applyFont="1" applyFill="1" applyBorder="1" applyAlignment="1">
      <alignment horizontal="center" vertical="center"/>
    </xf>
    <xf numFmtId="1" fontId="18" fillId="4" borderId="67" xfId="0" applyNumberFormat="1" applyFont="1" applyFill="1" applyBorder="1" applyAlignment="1">
      <alignment horizontal="center" vertical="center"/>
    </xf>
    <xf numFmtId="0" fontId="13" fillId="0" borderId="73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2" fontId="19" fillId="3" borderId="69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2" xfId="0" applyNumberFormat="1" applyFont="1" applyFill="1" applyBorder="1" applyAlignment="1">
      <alignment horizontal="center"/>
    </xf>
    <xf numFmtId="2" fontId="19" fillId="3" borderId="48" xfId="0" applyNumberFormat="1" applyFont="1" applyFill="1" applyBorder="1" applyAlignment="1">
      <alignment horizontal="center"/>
    </xf>
    <xf numFmtId="2" fontId="19" fillId="3" borderId="37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/>
    </xf>
    <xf numFmtId="1" fontId="19" fillId="4" borderId="5" xfId="0" applyNumberFormat="1" applyFont="1" applyFill="1" applyBorder="1" applyAlignment="1">
      <alignment horizontal="center"/>
    </xf>
    <xf numFmtId="1" fontId="19" fillId="4" borderId="34" xfId="0" applyNumberFormat="1" applyFont="1" applyFill="1" applyBorder="1" applyAlignment="1">
      <alignment horizontal="center"/>
    </xf>
    <xf numFmtId="1" fontId="19" fillId="0" borderId="46" xfId="0" applyNumberFormat="1" applyFont="1" applyFill="1" applyBorder="1" applyAlignment="1" applyProtection="1">
      <alignment horizontal="center"/>
      <protection locked="0"/>
    </xf>
    <xf numFmtId="1" fontId="19" fillId="0" borderId="5" xfId="0" applyNumberFormat="1" applyFont="1" applyFill="1" applyBorder="1" applyAlignment="1" applyProtection="1">
      <alignment horizontal="center"/>
      <protection locked="0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1" fontId="19" fillId="4" borderId="40" xfId="0" applyNumberFormat="1" applyFont="1" applyFill="1" applyBorder="1" applyAlignment="1">
      <alignment horizontal="center"/>
    </xf>
    <xf numFmtId="1" fontId="19" fillId="0" borderId="68" xfId="0" applyNumberFormat="1" applyFont="1" applyFill="1" applyBorder="1" applyAlignment="1" applyProtection="1">
      <alignment horizontal="center"/>
      <protection locked="0"/>
    </xf>
    <xf numFmtId="1" fontId="19" fillId="4" borderId="96" xfId="0" applyNumberFormat="1" applyFont="1" applyFill="1" applyBorder="1" applyAlignment="1">
      <alignment horizontal="center"/>
    </xf>
    <xf numFmtId="1" fontId="19" fillId="4" borderId="65" xfId="0" applyNumberFormat="1" applyFont="1" applyFill="1" applyBorder="1" applyAlignment="1">
      <alignment horizontal="center"/>
    </xf>
    <xf numFmtId="1" fontId="19" fillId="4" borderId="81" xfId="0" applyNumberFormat="1" applyFont="1" applyFill="1" applyBorder="1" applyAlignment="1">
      <alignment horizontal="center"/>
    </xf>
    <xf numFmtId="0" fontId="19" fillId="0" borderId="69" xfId="0" applyFont="1" applyFill="1" applyBorder="1" applyAlignment="1" applyProtection="1">
      <alignment horizontal="center"/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19" fillId="0" borderId="36" xfId="0" applyFont="1" applyFill="1" applyBorder="1" applyAlignment="1" applyProtection="1">
      <alignment horizontal="center"/>
      <protection locked="0"/>
    </xf>
    <xf numFmtId="0" fontId="19" fillId="0" borderId="68" xfId="0" applyFont="1" applyFill="1" applyBorder="1" applyAlignment="1" applyProtection="1">
      <alignment horizontal="center"/>
      <protection locked="0"/>
    </xf>
    <xf numFmtId="0" fontId="19" fillId="0" borderId="5" xfId="0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19" fillId="0" borderId="80" xfId="0" applyFont="1" applyFill="1" applyBorder="1" applyAlignment="1" applyProtection="1">
      <alignment horizontal="center"/>
      <protection locked="0"/>
    </xf>
    <xf numFmtId="0" fontId="19" fillId="0" borderId="65" xfId="0" applyFont="1" applyFill="1" applyBorder="1" applyAlignment="1" applyProtection="1">
      <alignment horizontal="center"/>
      <protection locked="0"/>
    </xf>
    <xf numFmtId="0" fontId="19" fillId="0" borderId="82" xfId="0" applyFont="1" applyFill="1" applyBorder="1" applyAlignment="1" applyProtection="1">
      <alignment horizontal="center"/>
      <protection locked="0"/>
    </xf>
    <xf numFmtId="0" fontId="19" fillId="4" borderId="61" xfId="0" applyFont="1" applyFill="1" applyBorder="1" applyAlignment="1">
      <alignment horizontal="center"/>
    </xf>
    <xf numFmtId="0" fontId="19" fillId="4" borderId="62" xfId="0" applyFont="1" applyFill="1" applyBorder="1" applyAlignment="1">
      <alignment horizontal="center"/>
    </xf>
    <xf numFmtId="0" fontId="19" fillId="4" borderId="63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" fontId="19" fillId="3" borderId="67" xfId="0" applyNumberFormat="1" applyFont="1" applyFill="1" applyBorder="1" applyAlignment="1">
      <alignment horizontal="center"/>
    </xf>
    <xf numFmtId="1" fontId="19" fillId="3" borderId="10" xfId="0" applyNumberFormat="1" applyFont="1" applyFill="1" applyBorder="1" applyAlignment="1">
      <alignment horizontal="center"/>
    </xf>
    <xf numFmtId="1" fontId="19" fillId="3" borderId="11" xfId="0" applyNumberFormat="1" applyFont="1" applyFill="1" applyBorder="1" applyAlignment="1">
      <alignment horizontal="center"/>
    </xf>
    <xf numFmtId="1" fontId="19" fillId="4" borderId="35" xfId="0" applyNumberFormat="1" applyFont="1" applyFill="1" applyBorder="1" applyAlignment="1">
      <alignment horizontal="center"/>
    </xf>
    <xf numFmtId="1" fontId="19" fillId="4" borderId="39" xfId="0" applyNumberFormat="1" applyFont="1" applyFill="1" applyBorder="1" applyAlignment="1">
      <alignment horizontal="center"/>
    </xf>
    <xf numFmtId="1" fontId="19" fillId="4" borderId="42" xfId="0" applyNumberFormat="1" applyFont="1" applyFill="1" applyBorder="1" applyAlignment="1">
      <alignment horizontal="center"/>
    </xf>
    <xf numFmtId="1" fontId="19" fillId="4" borderId="37" xfId="0" applyNumberFormat="1" applyFont="1" applyFill="1" applyBorder="1" applyAlignment="1">
      <alignment horizontal="center"/>
    </xf>
    <xf numFmtId="1" fontId="19" fillId="4" borderId="66" xfId="0" applyNumberFormat="1" applyFont="1" applyFill="1" applyBorder="1" applyAlignment="1">
      <alignment horizontal="center"/>
    </xf>
    <xf numFmtId="0" fontId="19" fillId="0" borderId="48" xfId="0" applyFont="1" applyFill="1" applyBorder="1" applyAlignment="1" applyProtection="1">
      <alignment horizontal="center"/>
      <protection locked="0"/>
    </xf>
    <xf numFmtId="0" fontId="19" fillId="0" borderId="46" xfId="0" applyFont="1" applyFill="1" applyBorder="1" applyAlignment="1" applyProtection="1">
      <alignment horizontal="center"/>
      <protection locked="0"/>
    </xf>
    <xf numFmtId="0" fontId="19" fillId="0" borderId="64" xfId="0" applyFont="1" applyFill="1" applyBorder="1" applyAlignment="1" applyProtection="1">
      <alignment horizontal="center"/>
      <protection locked="0"/>
    </xf>
    <xf numFmtId="1" fontId="19" fillId="0" borderId="53" xfId="0" applyNumberFormat="1" applyFont="1" applyFill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1" fontId="19" fillId="0" borderId="11" xfId="0" applyNumberFormat="1" applyFont="1" applyFill="1" applyBorder="1" applyAlignment="1" applyProtection="1">
      <alignment horizontal="center"/>
      <protection locked="0"/>
    </xf>
    <xf numFmtId="0" fontId="9" fillId="2" borderId="5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" fontId="19" fillId="4" borderId="32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4" borderId="33" xfId="0" applyNumberFormat="1" applyFont="1" applyFill="1" applyBorder="1" applyAlignment="1">
      <alignment horizontal="center"/>
    </xf>
    <xf numFmtId="1" fontId="19" fillId="4" borderId="49" xfId="0" applyNumberFormat="1" applyFont="1" applyFill="1" applyBorder="1" applyAlignment="1">
      <alignment horizontal="center"/>
    </xf>
    <xf numFmtId="1" fontId="19" fillId="4" borderId="7" xfId="0" applyNumberFormat="1" applyFont="1" applyFill="1" applyBorder="1" applyAlignment="1">
      <alignment horizontal="center"/>
    </xf>
    <xf numFmtId="1" fontId="19" fillId="4" borderId="8" xfId="0" applyNumberFormat="1" applyFont="1" applyFill="1" applyBorder="1" applyAlignment="1">
      <alignment horizontal="center"/>
    </xf>
    <xf numFmtId="1" fontId="19" fillId="4" borderId="41" xfId="0" applyNumberFormat="1" applyFont="1" applyFill="1" applyBorder="1" applyAlignment="1">
      <alignment horizontal="center"/>
    </xf>
    <xf numFmtId="1" fontId="19" fillId="0" borderId="5" xfId="0" applyNumberFormat="1" applyFont="1" applyFill="1" applyBorder="1" applyAlignment="1" applyProtection="1">
      <alignment horizontal="center" vertical="center"/>
      <protection locked="0"/>
    </xf>
    <xf numFmtId="1" fontId="19" fillId="0" borderId="2" xfId="0" applyNumberFormat="1" applyFont="1" applyFill="1" applyBorder="1" applyAlignment="1" applyProtection="1">
      <alignment horizontal="center" vertical="center"/>
      <protection locked="0"/>
    </xf>
    <xf numFmtId="1" fontId="19" fillId="4" borderId="38" xfId="0" applyNumberFormat="1" applyFont="1" applyFill="1" applyBorder="1" applyAlignment="1">
      <alignment horizontal="center"/>
    </xf>
    <xf numFmtId="0" fontId="11" fillId="0" borderId="51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84" xfId="0" applyFont="1" applyFill="1" applyBorder="1" applyAlignment="1" applyProtection="1">
      <alignment horizontal="center" vertical="center" wrapText="1"/>
      <protection locked="0"/>
    </xf>
    <xf numFmtId="10" fontId="9" fillId="0" borderId="50" xfId="0" applyNumberFormat="1" applyFont="1" applyBorder="1" applyAlignment="1" applyProtection="1">
      <alignment horizontal="center" vertical="center" wrapText="1"/>
      <protection locked="0"/>
    </xf>
    <xf numFmtId="10" fontId="9" fillId="0" borderId="21" xfId="0" applyNumberFormat="1" applyFont="1" applyBorder="1" applyAlignment="1" applyProtection="1">
      <alignment horizontal="center" vertical="center" wrapText="1"/>
      <protection locked="0"/>
    </xf>
    <xf numFmtId="10" fontId="9" fillId="0" borderId="89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" xfId="0" applyFont="1" applyFill="1" applyBorder="1" applyAlignment="1" applyProtection="1">
      <alignment horizontal="left" vertical="top"/>
      <protection locked="0"/>
    </xf>
    <xf numFmtId="1" fontId="19" fillId="4" borderId="46" xfId="0" applyNumberFormat="1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/>
    </xf>
    <xf numFmtId="0" fontId="13" fillId="0" borderId="6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1" fontId="19" fillId="3" borderId="32" xfId="0" applyNumberFormat="1" applyFont="1" applyFill="1" applyBorder="1" applyAlignment="1">
      <alignment horizontal="center"/>
    </xf>
    <xf numFmtId="1" fontId="19" fillId="3" borderId="49" xfId="0" applyNumberFormat="1" applyFont="1" applyFill="1" applyBorder="1" applyAlignment="1">
      <alignment horizontal="center"/>
    </xf>
    <xf numFmtId="1" fontId="19" fillId="3" borderId="53" xfId="0" applyNumberFormat="1" applyFont="1" applyFill="1" applyBorder="1" applyAlignment="1">
      <alignment horizontal="center"/>
    </xf>
    <xf numFmtId="1" fontId="19" fillId="3" borderId="33" xfId="0" applyNumberFormat="1" applyFont="1" applyFill="1" applyBorder="1" applyAlignment="1">
      <alignment horizontal="center"/>
    </xf>
    <xf numFmtId="1" fontId="19" fillId="4" borderId="68" xfId="0" applyNumberFormat="1" applyFont="1" applyFill="1" applyBorder="1" applyAlignment="1">
      <alignment horizontal="center"/>
    </xf>
    <xf numFmtId="0" fontId="19" fillId="4" borderId="75" xfId="0" applyFont="1" applyFill="1" applyBorder="1" applyAlignment="1">
      <alignment horizontal="center"/>
    </xf>
    <xf numFmtId="0" fontId="19" fillId="4" borderId="76" xfId="0" applyFont="1" applyFill="1" applyBorder="1" applyAlignment="1">
      <alignment horizontal="center"/>
    </xf>
    <xf numFmtId="0" fontId="19" fillId="0" borderId="4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49" xfId="0" applyFont="1" applyFill="1" applyBorder="1" applyAlignment="1" applyProtection="1">
      <alignment horizontal="center"/>
      <protection locked="0"/>
    </xf>
    <xf numFmtId="0" fontId="19" fillId="0" borderId="42" xfId="0" applyFont="1" applyFill="1" applyBorder="1" applyAlignment="1" applyProtection="1">
      <alignment horizontal="center"/>
      <protection locked="0"/>
    </xf>
    <xf numFmtId="0" fontId="19" fillId="0" borderId="37" xfId="0" applyFont="1" applyFill="1" applyBorder="1" applyAlignment="1" applyProtection="1">
      <alignment horizontal="center"/>
      <protection locked="0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4" borderId="89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9" fillId="0" borderId="25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47" xfId="0" applyFont="1" applyFill="1" applyBorder="1" applyAlignment="1" applyProtection="1">
      <alignment horizontal="center"/>
      <protection locked="0"/>
    </xf>
    <xf numFmtId="0" fontId="19" fillId="0" borderId="67" xfId="0" applyFont="1" applyFill="1" applyBorder="1" applyAlignment="1" applyProtection="1">
      <alignment horizontal="center"/>
      <protection locked="0"/>
    </xf>
    <xf numFmtId="0" fontId="9" fillId="4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19" fillId="0" borderId="41" xfId="0" applyFont="1" applyFill="1" applyBorder="1" applyAlignment="1" applyProtection="1">
      <alignment horizontal="center"/>
      <protection locked="0"/>
    </xf>
    <xf numFmtId="0" fontId="19" fillId="0" borderId="53" xfId="0" applyFont="1" applyFill="1" applyBorder="1" applyAlignment="1" applyProtection="1">
      <alignment horizontal="center"/>
      <protection locked="0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34" xfId="0" applyFont="1" applyFill="1" applyBorder="1" applyAlignment="1" applyProtection="1">
      <alignment horizontal="center"/>
      <protection locked="0"/>
    </xf>
    <xf numFmtId="0" fontId="19" fillId="0" borderId="33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85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1" fontId="9" fillId="2" borderId="59" xfId="0" applyNumberFormat="1" applyFont="1" applyFill="1" applyBorder="1" applyAlignment="1">
      <alignment horizontal="center" vertical="center"/>
    </xf>
    <xf numFmtId="1" fontId="9" fillId="2" borderId="30" xfId="0" applyNumberFormat="1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/>
    </xf>
    <xf numFmtId="1" fontId="9" fillId="2" borderId="86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10" fontId="9" fillId="0" borderId="50" xfId="0" applyNumberFormat="1" applyFont="1" applyBorder="1" applyAlignment="1">
      <alignment horizontal="center" vertical="center" wrapText="1"/>
    </xf>
    <xf numFmtId="10" fontId="9" fillId="0" borderId="21" xfId="0" applyNumberFormat="1" applyFont="1" applyBorder="1" applyAlignment="1">
      <alignment horizontal="center" vertical="center" wrapText="1"/>
    </xf>
    <xf numFmtId="10" fontId="9" fillId="0" borderId="22" xfId="0" applyNumberFormat="1" applyFont="1" applyBorder="1" applyAlignment="1">
      <alignment horizontal="center" vertical="center" wrapText="1"/>
    </xf>
    <xf numFmtId="1" fontId="19" fillId="0" borderId="67" xfId="0" applyNumberFormat="1" applyFont="1" applyFill="1" applyBorder="1" applyAlignment="1" applyProtection="1">
      <alignment horizontal="center"/>
      <protection locked="0"/>
    </xf>
    <xf numFmtId="0" fontId="13" fillId="0" borderId="6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8" fillId="0" borderId="67" xfId="0" applyFont="1" applyBorder="1" applyAlignment="1" applyProtection="1">
      <alignment horizontal="center" vertical="center"/>
      <protection locked="0"/>
    </xf>
    <xf numFmtId="1" fontId="19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0" borderId="6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" fontId="19" fillId="0" borderId="48" xfId="0" applyNumberFormat="1" applyFont="1" applyFill="1" applyBorder="1" applyAlignment="1" applyProtection="1">
      <alignment horizontal="center" vertical="center"/>
      <protection locked="0"/>
    </xf>
    <xf numFmtId="1" fontId="19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8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2" fontId="18" fillId="0" borderId="68" xfId="0" applyNumberFormat="1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9" fillId="0" borderId="83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1" fontId="19" fillId="4" borderId="13" xfId="0" applyNumberFormat="1" applyFont="1" applyFill="1" applyBorder="1" applyAlignment="1">
      <alignment horizontal="center"/>
    </xf>
    <xf numFmtId="1" fontId="19" fillId="4" borderId="0" xfId="0" applyNumberFormat="1" applyFont="1" applyFill="1" applyBorder="1" applyAlignment="1">
      <alignment horizontal="center"/>
    </xf>
    <xf numFmtId="1" fontId="19" fillId="4" borderId="47" xfId="0" applyNumberFormat="1" applyFont="1" applyFill="1" applyBorder="1" applyAlignment="1">
      <alignment horizont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3" fillId="4" borderId="69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80" xfId="0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10" fontId="11" fillId="0" borderId="51" xfId="0" applyNumberFormat="1" applyFont="1" applyBorder="1" applyAlignment="1">
      <alignment horizontal="center" vertical="center" wrapText="1"/>
    </xf>
    <xf numFmtId="10" fontId="11" fillId="0" borderId="21" xfId="0" applyNumberFormat="1" applyFont="1" applyBorder="1" applyAlignment="1">
      <alignment horizontal="center" vertical="center" wrapText="1"/>
    </xf>
    <xf numFmtId="10" fontId="11" fillId="0" borderId="84" xfId="0" applyNumberFormat="1" applyFont="1" applyBorder="1" applyAlignment="1">
      <alignment horizontal="center" vertical="center" wrapText="1"/>
    </xf>
    <xf numFmtId="10" fontId="11" fillId="0" borderId="51" xfId="0" applyNumberFormat="1" applyFont="1" applyBorder="1" applyAlignment="1" applyProtection="1">
      <alignment horizontal="center" vertical="center" wrapText="1"/>
      <protection locked="0"/>
    </xf>
    <xf numFmtId="10" fontId="11" fillId="0" borderId="21" xfId="0" applyNumberFormat="1" applyFont="1" applyBorder="1" applyAlignment="1" applyProtection="1">
      <alignment horizontal="center" vertical="center" wrapText="1"/>
      <protection locked="0"/>
    </xf>
    <xf numFmtId="10" fontId="11" fillId="0" borderId="84" xfId="0" applyNumberFormat="1" applyFont="1" applyBorder="1" applyAlignment="1" applyProtection="1">
      <alignment horizontal="center" vertical="center" wrapText="1"/>
      <protection locked="0"/>
    </xf>
    <xf numFmtId="10" fontId="9" fillId="0" borderId="8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165" fontId="19" fillId="3" borderId="46" xfId="0" applyNumberFormat="1" applyFont="1" applyFill="1" applyBorder="1" applyAlignment="1">
      <alignment horizontal="center"/>
    </xf>
    <xf numFmtId="165" fontId="19" fillId="3" borderId="5" xfId="0" applyNumberFormat="1" applyFont="1" applyFill="1" applyBorder="1" applyAlignment="1">
      <alignment horizontal="center"/>
    </xf>
    <xf numFmtId="165" fontId="19" fillId="3" borderId="34" xfId="0" applyNumberFormat="1" applyFont="1" applyFill="1" applyBorder="1" applyAlignment="1">
      <alignment horizontal="center"/>
    </xf>
    <xf numFmtId="165" fontId="19" fillId="3" borderId="68" xfId="0" applyNumberFormat="1" applyFont="1" applyFill="1" applyBorder="1" applyAlignment="1">
      <alignment horizontal="center"/>
    </xf>
    <xf numFmtId="165" fontId="19" fillId="3" borderId="40" xfId="0" applyNumberFormat="1" applyFont="1" applyFill="1" applyBorder="1" applyAlignment="1">
      <alignment horizontal="center"/>
    </xf>
    <xf numFmtId="0" fontId="18" fillId="0" borderId="83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165" fontId="18" fillId="0" borderId="68" xfId="0" applyNumberFormat="1" applyFont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 applyProtection="1">
      <alignment horizontal="center" vertical="center"/>
      <protection locked="0"/>
    </xf>
    <xf numFmtId="1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7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0" borderId="81" xfId="0" applyFont="1" applyBorder="1" applyAlignment="1" applyProtection="1">
      <alignment horizontal="center" vertical="center"/>
      <protection locked="0"/>
    </xf>
    <xf numFmtId="0" fontId="19" fillId="0" borderId="80" xfId="0" applyFont="1" applyBorder="1" applyAlignment="1" applyProtection="1">
      <alignment horizontal="center" vertical="center"/>
      <protection locked="0"/>
    </xf>
    <xf numFmtId="0" fontId="19" fillId="0" borderId="69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18" fillId="0" borderId="103" xfId="0" applyNumberFormat="1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2" fontId="18" fillId="0" borderId="10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66"/>
  <sheetViews>
    <sheetView tabSelected="1" zoomScale="55" zoomScaleNormal="55" zoomScaleSheetLayoutView="39" zoomScalePageLayoutView="40" workbookViewId="0">
      <selection activeCell="H7" sqref="H7"/>
    </sheetView>
  </sheetViews>
  <sheetFormatPr defaultColWidth="6.28515625" defaultRowHeight="15.75" x14ac:dyDescent="0.25"/>
  <cols>
    <col min="1" max="1" width="16.5703125" style="1" customWidth="1"/>
    <col min="2" max="2" width="35.28515625" style="1" customWidth="1"/>
    <col min="3" max="3" width="21" style="1" customWidth="1"/>
    <col min="4" max="4" width="7.7109375" style="1" customWidth="1"/>
    <col min="5" max="5" width="15.140625" style="1" customWidth="1"/>
    <col min="6" max="6" width="13.5703125" style="1" customWidth="1"/>
    <col min="7" max="7" width="14.5703125" style="1" customWidth="1"/>
    <col min="8" max="8" width="4.140625" style="1" customWidth="1"/>
    <col min="9" max="9" width="5.85546875" style="1" customWidth="1"/>
    <col min="10" max="10" width="5.140625" style="1" customWidth="1"/>
    <col min="11" max="11" width="9.85546875" style="1" customWidth="1"/>
    <col min="12" max="12" width="13.42578125" style="1" customWidth="1"/>
    <col min="13" max="13" width="14.28515625" style="1" customWidth="1"/>
    <col min="14" max="14" width="6.140625" style="1" customWidth="1"/>
    <col min="15" max="15" width="4.5703125" style="1" customWidth="1"/>
    <col min="16" max="16" width="4.140625" style="1" customWidth="1"/>
    <col min="17" max="17" width="9.85546875" style="1" customWidth="1"/>
    <col min="18" max="18" width="12.85546875" style="1" customWidth="1"/>
    <col min="19" max="19" width="7.7109375" style="1" customWidth="1"/>
    <col min="20" max="20" width="17" style="1" customWidth="1"/>
    <col min="21" max="21" width="3.5703125" style="1" customWidth="1"/>
    <col min="22" max="22" width="4.7109375" style="1" customWidth="1"/>
    <col min="23" max="23" width="10.28515625" style="1" customWidth="1"/>
    <col min="24" max="24" width="12.7109375" style="1" customWidth="1"/>
    <col min="25" max="25" width="7.7109375" style="1" customWidth="1"/>
    <col min="26" max="26" width="14.140625" style="1" customWidth="1"/>
    <col min="27" max="27" width="13.28515625" style="1" customWidth="1"/>
    <col min="28" max="30" width="7.7109375" style="1" customWidth="1"/>
    <col min="31" max="31" width="7.85546875" style="1" customWidth="1"/>
    <col min="32" max="32" width="3.85546875" style="1" customWidth="1"/>
    <col min="33" max="33" width="4.85546875" style="1" customWidth="1"/>
    <col min="34" max="36" width="6.28515625" style="1"/>
    <col min="37" max="37" width="6.28515625" style="1" customWidth="1"/>
    <col min="38" max="16384" width="6.28515625" style="1"/>
  </cols>
  <sheetData>
    <row r="1" spans="1:32" s="32" customFormat="1" ht="35.1" customHeight="1" x14ac:dyDescent="0.5">
      <c r="A1" s="169" t="s">
        <v>100</v>
      </c>
      <c r="B1" s="170"/>
      <c r="C1" s="160"/>
      <c r="D1" s="160"/>
      <c r="E1" s="160"/>
      <c r="F1" s="160"/>
      <c r="G1" s="39"/>
      <c r="H1" s="199" t="s">
        <v>105</v>
      </c>
      <c r="I1" s="199"/>
      <c r="J1" s="199"/>
      <c r="K1" s="199"/>
      <c r="L1" s="199"/>
      <c r="M1" s="199"/>
      <c r="N1" s="166"/>
      <c r="O1" s="166"/>
      <c r="P1" s="166"/>
      <c r="Q1" s="166"/>
      <c r="R1" s="166"/>
      <c r="S1" s="94"/>
      <c r="T1" s="94"/>
      <c r="U1" s="39"/>
      <c r="V1" s="39"/>
      <c r="W1" s="39"/>
      <c r="X1" s="202" t="s">
        <v>109</v>
      </c>
      <c r="Y1" s="202"/>
      <c r="Z1" s="160"/>
      <c r="AA1" s="160"/>
      <c r="AB1" s="160"/>
      <c r="AC1" s="160"/>
      <c r="AD1" s="160"/>
      <c r="AE1" s="201"/>
    </row>
    <row r="2" spans="1:32" s="32" customFormat="1" ht="35.1" customHeight="1" x14ac:dyDescent="0.5">
      <c r="A2" s="103" t="s">
        <v>101</v>
      </c>
      <c r="B2" s="104"/>
      <c r="C2" s="111"/>
      <c r="D2" s="111"/>
      <c r="E2" s="111"/>
      <c r="F2" s="111"/>
      <c r="G2" s="40"/>
      <c r="H2" s="106" t="s">
        <v>9</v>
      </c>
      <c r="I2" s="106"/>
      <c r="J2" s="106"/>
      <c r="K2" s="106"/>
      <c r="L2" s="106"/>
      <c r="M2" s="106"/>
      <c r="N2" s="164"/>
      <c r="O2" s="164"/>
      <c r="P2" s="164"/>
      <c r="Q2" s="164"/>
      <c r="R2" s="164"/>
      <c r="S2" s="91"/>
      <c r="T2" s="91"/>
      <c r="U2" s="40"/>
      <c r="V2" s="41"/>
      <c r="W2" s="42"/>
      <c r="X2" s="106" t="s">
        <v>110</v>
      </c>
      <c r="Y2" s="106"/>
      <c r="Z2" s="113"/>
      <c r="AA2" s="113"/>
      <c r="AB2" s="113"/>
      <c r="AC2" s="113"/>
      <c r="AD2" s="113"/>
      <c r="AE2" s="114"/>
      <c r="AF2" s="34"/>
    </row>
    <row r="3" spans="1:32" s="32" customFormat="1" ht="35.1" customHeight="1" x14ac:dyDescent="0.5">
      <c r="A3" s="105" t="s">
        <v>0</v>
      </c>
      <c r="B3" s="106"/>
      <c r="C3" s="110"/>
      <c r="D3" s="110"/>
      <c r="E3" s="110"/>
      <c r="F3" s="110"/>
      <c r="G3" s="43"/>
      <c r="H3" s="106" t="s">
        <v>106</v>
      </c>
      <c r="I3" s="106"/>
      <c r="J3" s="106"/>
      <c r="K3" s="106"/>
      <c r="L3" s="106"/>
      <c r="M3" s="106"/>
      <c r="N3" s="165"/>
      <c r="O3" s="165"/>
      <c r="P3" s="165"/>
      <c r="Q3" s="165"/>
      <c r="R3" s="165"/>
      <c r="S3" s="93"/>
      <c r="T3" s="93"/>
      <c r="U3" s="34"/>
      <c r="V3" s="34"/>
      <c r="W3" s="405" t="s">
        <v>111</v>
      </c>
      <c r="X3" s="405"/>
      <c r="Y3" s="405"/>
      <c r="Z3" s="115"/>
      <c r="AA3" s="115"/>
      <c r="AB3" s="115"/>
      <c r="AC3" s="115"/>
      <c r="AD3" s="115"/>
      <c r="AE3" s="116"/>
      <c r="AF3" s="34"/>
    </row>
    <row r="4" spans="1:32" s="32" customFormat="1" ht="35.1" customHeight="1" x14ac:dyDescent="0.5">
      <c r="A4" s="105" t="s">
        <v>102</v>
      </c>
      <c r="B4" s="106"/>
      <c r="C4" s="164"/>
      <c r="D4" s="164"/>
      <c r="E4" s="164"/>
      <c r="F4" s="164"/>
      <c r="G4" s="164"/>
      <c r="H4" s="106" t="s">
        <v>107</v>
      </c>
      <c r="I4" s="106"/>
      <c r="J4" s="106"/>
      <c r="K4" s="106"/>
      <c r="L4" s="106"/>
      <c r="M4" s="106"/>
      <c r="N4" s="164"/>
      <c r="O4" s="164"/>
      <c r="P4" s="164"/>
      <c r="Q4" s="164"/>
      <c r="R4" s="164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5"/>
      <c r="AF4" s="34"/>
    </row>
    <row r="5" spans="1:32" s="34" customFormat="1" ht="35.1" customHeight="1" x14ac:dyDescent="0.5">
      <c r="A5" s="105" t="s">
        <v>10</v>
      </c>
      <c r="B5" s="106"/>
      <c r="C5" s="109"/>
      <c r="D5" s="109"/>
      <c r="E5" s="109"/>
      <c r="F5" s="109"/>
      <c r="G5" s="109"/>
      <c r="H5" s="101" t="s">
        <v>113</v>
      </c>
      <c r="I5" s="101"/>
      <c r="J5" s="101"/>
      <c r="K5" s="101"/>
      <c r="L5" s="101"/>
      <c r="M5" s="101"/>
      <c r="N5" s="102"/>
      <c r="O5" s="102"/>
      <c r="P5" s="102"/>
      <c r="Q5" s="102"/>
      <c r="R5" s="102"/>
      <c r="S5" s="40"/>
      <c r="T5" s="40"/>
      <c r="U5" s="40"/>
      <c r="V5" s="40"/>
      <c r="W5" s="40"/>
      <c r="X5" s="200" t="s">
        <v>112</v>
      </c>
      <c r="Y5" s="200"/>
      <c r="Z5" s="109"/>
      <c r="AA5" s="109"/>
      <c r="AB5" s="109"/>
      <c r="AC5" s="91"/>
      <c r="AD5" s="91"/>
      <c r="AE5" s="95"/>
      <c r="AF5" s="33"/>
    </row>
    <row r="6" spans="1:32" s="32" customFormat="1" ht="35.1" customHeight="1" x14ac:dyDescent="0.5">
      <c r="A6" s="103" t="s">
        <v>103</v>
      </c>
      <c r="B6" s="104"/>
      <c r="C6" s="161"/>
      <c r="D6" s="161"/>
      <c r="E6" s="161"/>
      <c r="F6" s="161"/>
      <c r="G6" s="161"/>
      <c r="H6" s="167" t="s">
        <v>114</v>
      </c>
      <c r="I6" s="167"/>
      <c r="J6" s="167"/>
      <c r="K6" s="167"/>
      <c r="L6" s="167"/>
      <c r="M6" s="167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45"/>
      <c r="AA6" s="40"/>
      <c r="AB6" s="40"/>
      <c r="AC6" s="40"/>
      <c r="AD6" s="40"/>
      <c r="AE6" s="44"/>
      <c r="AF6" s="34"/>
    </row>
    <row r="7" spans="1:32" s="32" customFormat="1" ht="46.5" customHeight="1" x14ac:dyDescent="0.5">
      <c r="A7" s="103"/>
      <c r="B7" s="104"/>
      <c r="C7" s="109"/>
      <c r="D7" s="109"/>
      <c r="E7" s="109"/>
      <c r="F7" s="109"/>
      <c r="G7" s="109"/>
      <c r="H7" s="34"/>
      <c r="I7" s="34"/>
      <c r="J7" s="92"/>
      <c r="K7" s="91"/>
      <c r="L7" s="92"/>
      <c r="M7" s="92"/>
      <c r="N7" s="91"/>
      <c r="O7" s="91"/>
      <c r="P7" s="91"/>
      <c r="Q7" s="91"/>
      <c r="R7" s="91"/>
      <c r="S7" s="91"/>
      <c r="T7" s="91"/>
      <c r="U7" s="40"/>
      <c r="V7" s="40"/>
      <c r="W7" s="41"/>
      <c r="X7" s="45"/>
      <c r="Y7" s="45"/>
      <c r="Z7" s="45"/>
      <c r="AA7" s="40"/>
      <c r="AB7" s="40"/>
      <c r="AC7" s="40"/>
      <c r="AD7" s="40"/>
      <c r="AE7" s="44"/>
      <c r="AF7" s="34"/>
    </row>
    <row r="8" spans="1:32" s="34" customFormat="1" ht="35.1" customHeight="1" x14ac:dyDescent="0.5">
      <c r="A8" s="103" t="s">
        <v>98</v>
      </c>
      <c r="B8" s="104"/>
      <c r="C8" s="108"/>
      <c r="D8" s="108"/>
      <c r="E8" s="108"/>
      <c r="F8" s="108"/>
      <c r="G8" s="43"/>
      <c r="N8" s="162"/>
      <c r="O8" s="162"/>
      <c r="P8" s="162"/>
      <c r="Q8" s="162"/>
      <c r="R8" s="162"/>
      <c r="S8" s="91"/>
      <c r="T8" s="91"/>
      <c r="U8" s="43"/>
      <c r="V8" s="43"/>
      <c r="W8" s="43"/>
      <c r="X8" s="43"/>
      <c r="Y8" s="43"/>
      <c r="Z8" s="43"/>
      <c r="AA8" s="41"/>
      <c r="AB8" s="41"/>
      <c r="AC8" s="41"/>
      <c r="AD8" s="43"/>
      <c r="AE8" s="46"/>
      <c r="AF8" s="35"/>
    </row>
    <row r="9" spans="1:32" s="32" customFormat="1" ht="35.1" customHeight="1" x14ac:dyDescent="0.5">
      <c r="A9" s="105" t="s">
        <v>104</v>
      </c>
      <c r="B9" s="106"/>
      <c r="C9" s="112"/>
      <c r="D9" s="112"/>
      <c r="E9" s="112"/>
      <c r="F9" s="112"/>
      <c r="G9" s="40"/>
      <c r="H9" s="106" t="s">
        <v>108</v>
      </c>
      <c r="I9" s="106"/>
      <c r="J9" s="106"/>
      <c r="K9" s="106"/>
      <c r="L9" s="106"/>
      <c r="M9" s="106"/>
      <c r="N9" s="163"/>
      <c r="O9" s="163"/>
      <c r="P9" s="163"/>
      <c r="Q9" s="163"/>
      <c r="R9" s="163"/>
      <c r="S9" s="47"/>
      <c r="T9" s="47"/>
      <c r="U9" s="45"/>
      <c r="V9" s="45"/>
      <c r="W9" s="45"/>
      <c r="X9" s="40"/>
      <c r="Y9" s="40"/>
      <c r="Z9" s="40"/>
      <c r="AA9" s="40"/>
      <c r="AB9" s="40"/>
      <c r="AC9" s="40"/>
      <c r="AD9" s="40"/>
      <c r="AE9" s="44"/>
      <c r="AF9" s="34"/>
    </row>
    <row r="10" spans="1:32" ht="35.1" customHeight="1" thickBot="1" x14ac:dyDescent="0.5">
      <c r="A10" s="48"/>
      <c r="B10" s="49"/>
      <c r="C10" s="50"/>
      <c r="D10" s="51"/>
      <c r="E10" s="49"/>
      <c r="F10" s="49"/>
      <c r="G10" s="52"/>
      <c r="H10" s="96"/>
      <c r="I10" s="52"/>
      <c r="J10" s="52"/>
      <c r="K10" s="52"/>
      <c r="L10" s="52"/>
      <c r="M10" s="52"/>
      <c r="N10" s="52"/>
      <c r="O10" s="52"/>
      <c r="P10" s="49"/>
      <c r="Q10" s="51"/>
      <c r="R10" s="51"/>
      <c r="S10" s="51"/>
      <c r="T10" s="51"/>
      <c r="U10" s="51"/>
      <c r="V10" s="51"/>
      <c r="W10" s="51"/>
      <c r="X10" s="52"/>
      <c r="Y10" s="52"/>
      <c r="Z10" s="52"/>
      <c r="AA10" s="52"/>
      <c r="AB10" s="52"/>
      <c r="AC10" s="52"/>
      <c r="AD10" s="52"/>
      <c r="AE10" s="53"/>
      <c r="AF10" s="3"/>
    </row>
    <row r="11" spans="1:32" s="31" customFormat="1" ht="35.1" customHeight="1" x14ac:dyDescent="0.6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</row>
    <row r="12" spans="1:32" ht="35.1" customHeight="1" x14ac:dyDescent="0.45">
      <c r="A12" s="107" t="s">
        <v>99</v>
      </c>
      <c r="B12" s="107"/>
      <c r="C12" s="406"/>
      <c r="D12" s="406"/>
      <c r="E12" s="406"/>
      <c r="F12" s="406"/>
      <c r="G12" s="406"/>
      <c r="H12" s="97"/>
      <c r="I12" s="97"/>
      <c r="J12" s="97"/>
      <c r="K12" s="97"/>
      <c r="L12" s="97"/>
      <c r="M12" s="9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3"/>
    </row>
    <row r="14" spans="1:32" ht="42" customHeight="1" thickBo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6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2" ht="27.75" thickBot="1" x14ac:dyDescent="0.3">
      <c r="A15" s="185" t="s">
        <v>44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  <c r="N15" s="182" t="s">
        <v>29</v>
      </c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4"/>
    </row>
    <row r="16" spans="1:32" ht="33" x14ac:dyDescent="0.55000000000000004">
      <c r="A16" s="197" t="s">
        <v>85</v>
      </c>
      <c r="B16" s="198"/>
      <c r="C16" s="198"/>
      <c r="D16" s="198"/>
      <c r="E16" s="198"/>
      <c r="F16" s="57">
        <v>7.63</v>
      </c>
      <c r="G16" s="203" t="s">
        <v>6</v>
      </c>
      <c r="H16" s="203"/>
      <c r="I16" s="204" t="s">
        <v>41</v>
      </c>
      <c r="J16" s="204"/>
      <c r="K16" s="204"/>
      <c r="L16" s="204"/>
      <c r="M16" s="205"/>
      <c r="N16" s="412" t="s">
        <v>30</v>
      </c>
      <c r="O16" s="413"/>
      <c r="P16" s="413"/>
      <c r="Q16" s="413"/>
      <c r="R16" s="413"/>
      <c r="S16" s="100">
        <v>3862</v>
      </c>
      <c r="T16" s="100"/>
      <c r="U16" s="58" t="s">
        <v>31</v>
      </c>
      <c r="V16" s="59"/>
      <c r="W16" s="59"/>
      <c r="X16" s="59"/>
      <c r="Y16" s="59"/>
      <c r="Z16" s="59"/>
      <c r="AA16" s="59"/>
      <c r="AB16" s="60"/>
      <c r="AC16" s="61"/>
      <c r="AD16" s="59"/>
      <c r="AE16" s="62"/>
    </row>
    <row r="17" spans="1:32" ht="29.25" customHeight="1" x14ac:dyDescent="0.55000000000000004">
      <c r="A17" s="197" t="s">
        <v>86</v>
      </c>
      <c r="B17" s="198"/>
      <c r="C17" s="198"/>
      <c r="D17" s="198"/>
      <c r="E17" s="198"/>
      <c r="F17" s="63">
        <v>43.25</v>
      </c>
      <c r="G17" s="203" t="s">
        <v>6</v>
      </c>
      <c r="H17" s="203"/>
      <c r="I17" s="157" t="s">
        <v>87</v>
      </c>
      <c r="J17" s="157"/>
      <c r="K17" s="157"/>
      <c r="L17" s="157"/>
      <c r="M17" s="158"/>
      <c r="N17" s="218" t="s">
        <v>88</v>
      </c>
      <c r="O17" s="219"/>
      <c r="P17" s="219"/>
      <c r="Q17" s="219"/>
      <c r="R17" s="219"/>
      <c r="S17" s="215" t="s">
        <v>7</v>
      </c>
      <c r="T17" s="215"/>
      <c r="U17" s="215"/>
      <c r="V17" s="215"/>
      <c r="W17" s="215"/>
      <c r="X17" s="215"/>
      <c r="Y17" s="215"/>
      <c r="Z17" s="216" t="s">
        <v>8</v>
      </c>
      <c r="AA17" s="194">
        <f>S16/J18</f>
        <v>26.837186806833408</v>
      </c>
      <c r="AB17" s="194"/>
      <c r="AC17" s="194"/>
      <c r="AD17" s="196" t="s">
        <v>32</v>
      </c>
      <c r="AE17" s="64"/>
    </row>
    <row r="18" spans="1:32" ht="33" customHeight="1" thickBot="1" x14ac:dyDescent="0.6">
      <c r="A18" s="197" t="s">
        <v>89</v>
      </c>
      <c r="B18" s="198"/>
      <c r="C18" s="198"/>
      <c r="D18" s="198"/>
      <c r="E18" s="198"/>
      <c r="F18" s="63">
        <v>4.04</v>
      </c>
      <c r="G18" s="65"/>
      <c r="H18" s="59"/>
      <c r="I18" s="59"/>
      <c r="J18" s="159">
        <f>(F17-F16)*F18</f>
        <v>143.90479999999999</v>
      </c>
      <c r="K18" s="159"/>
      <c r="L18" s="66" t="s">
        <v>91</v>
      </c>
      <c r="M18" s="67"/>
      <c r="N18" s="218"/>
      <c r="O18" s="219"/>
      <c r="P18" s="219"/>
      <c r="Q18" s="219"/>
      <c r="R18" s="219"/>
      <c r="S18" s="217" t="s">
        <v>90</v>
      </c>
      <c r="T18" s="217"/>
      <c r="U18" s="217"/>
      <c r="V18" s="217"/>
      <c r="W18" s="217"/>
      <c r="X18" s="217"/>
      <c r="Y18" s="217"/>
      <c r="Z18" s="216"/>
      <c r="AA18" s="195"/>
      <c r="AB18" s="195"/>
      <c r="AC18" s="195"/>
      <c r="AD18" s="196"/>
      <c r="AE18" s="64"/>
    </row>
    <row r="19" spans="1:32" ht="16.5" customHeight="1" thickBot="1" x14ac:dyDescent="0.45">
      <c r="A19" s="232"/>
      <c r="B19" s="233"/>
      <c r="C19" s="233"/>
      <c r="D19" s="68"/>
      <c r="E19" s="68"/>
      <c r="F19" s="68"/>
      <c r="G19" s="68"/>
      <c r="H19" s="68"/>
      <c r="I19" s="68"/>
      <c r="J19" s="69"/>
      <c r="K19" s="69"/>
      <c r="L19" s="70"/>
      <c r="M19" s="71"/>
      <c r="N19" s="98" t="s">
        <v>56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72"/>
      <c r="AB19" s="72"/>
      <c r="AC19" s="73"/>
      <c r="AD19" s="73"/>
      <c r="AE19" s="74"/>
    </row>
    <row r="20" spans="1:32" ht="30.75" thickBot="1" x14ac:dyDescent="0.45">
      <c r="A20" s="135" t="s">
        <v>11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7"/>
      <c r="AF20" s="9"/>
    </row>
    <row r="21" spans="1:32" ht="36.75" customHeight="1" x14ac:dyDescent="0.25">
      <c r="A21" s="147" t="s">
        <v>12</v>
      </c>
      <c r="B21" s="148"/>
      <c r="C21" s="149"/>
      <c r="D21" s="186">
        <v>25</v>
      </c>
      <c r="E21" s="187"/>
      <c r="F21" s="187"/>
      <c r="G21" s="187"/>
      <c r="H21" s="187"/>
      <c r="I21" s="187"/>
      <c r="J21" s="188"/>
      <c r="K21" s="138"/>
      <c r="L21" s="139"/>
      <c r="M21" s="139"/>
      <c r="N21" s="139"/>
      <c r="O21" s="139"/>
      <c r="P21" s="139"/>
      <c r="Q21" s="189"/>
      <c r="R21" s="138"/>
      <c r="S21" s="139"/>
      <c r="T21" s="139"/>
      <c r="U21" s="139"/>
      <c r="V21" s="139"/>
      <c r="W21" s="139"/>
      <c r="X21" s="189"/>
      <c r="Y21" s="138"/>
      <c r="Z21" s="139"/>
      <c r="AA21" s="139"/>
      <c r="AB21" s="139"/>
      <c r="AC21" s="139"/>
      <c r="AD21" s="139"/>
      <c r="AE21" s="140"/>
      <c r="AF21" s="2"/>
    </row>
    <row r="22" spans="1:32" ht="36.75" customHeight="1" x14ac:dyDescent="0.25">
      <c r="A22" s="132" t="s">
        <v>5</v>
      </c>
      <c r="B22" s="133"/>
      <c r="C22" s="134"/>
      <c r="D22" s="212">
        <v>2542</v>
      </c>
      <c r="E22" s="213"/>
      <c r="F22" s="213"/>
      <c r="G22" s="213"/>
      <c r="H22" s="213"/>
      <c r="I22" s="213"/>
      <c r="J22" s="214"/>
      <c r="K22" s="144"/>
      <c r="L22" s="145"/>
      <c r="M22" s="145"/>
      <c r="N22" s="145"/>
      <c r="O22" s="145"/>
      <c r="P22" s="145"/>
      <c r="Q22" s="150"/>
      <c r="R22" s="144"/>
      <c r="S22" s="145"/>
      <c r="T22" s="145"/>
      <c r="U22" s="145"/>
      <c r="V22" s="145"/>
      <c r="W22" s="145"/>
      <c r="X22" s="150"/>
      <c r="Y22" s="144"/>
      <c r="Z22" s="145"/>
      <c r="AA22" s="145"/>
      <c r="AB22" s="145"/>
      <c r="AC22" s="145"/>
      <c r="AD22" s="145"/>
      <c r="AE22" s="146"/>
      <c r="AF22" s="2"/>
    </row>
    <row r="23" spans="1:32" ht="36.75" customHeight="1" x14ac:dyDescent="0.25">
      <c r="A23" s="132" t="s">
        <v>13</v>
      </c>
      <c r="B23" s="133"/>
      <c r="C23" s="134"/>
      <c r="D23" s="209">
        <v>0.39583333333333331</v>
      </c>
      <c r="E23" s="210"/>
      <c r="F23" s="210"/>
      <c r="G23" s="210"/>
      <c r="H23" s="210"/>
      <c r="I23" s="210"/>
      <c r="J23" s="211"/>
      <c r="K23" s="144"/>
      <c r="L23" s="145"/>
      <c r="M23" s="145"/>
      <c r="N23" s="145"/>
      <c r="O23" s="145"/>
      <c r="P23" s="145"/>
      <c r="Q23" s="150"/>
      <c r="R23" s="144"/>
      <c r="S23" s="145"/>
      <c r="T23" s="145"/>
      <c r="U23" s="145"/>
      <c r="V23" s="145"/>
      <c r="W23" s="145"/>
      <c r="X23" s="150"/>
      <c r="Y23" s="144"/>
      <c r="Z23" s="145"/>
      <c r="AA23" s="145"/>
      <c r="AB23" s="145"/>
      <c r="AC23" s="145"/>
      <c r="AD23" s="145"/>
      <c r="AE23" s="146"/>
      <c r="AF23" s="2"/>
    </row>
    <row r="24" spans="1:32" ht="44.25" customHeight="1" x14ac:dyDescent="0.25">
      <c r="A24" s="132" t="s">
        <v>14</v>
      </c>
      <c r="B24" s="133"/>
      <c r="C24" s="134"/>
      <c r="D24" s="209">
        <v>0.47222222222222227</v>
      </c>
      <c r="E24" s="210"/>
      <c r="F24" s="210"/>
      <c r="G24" s="210"/>
      <c r="H24" s="210"/>
      <c r="I24" s="210"/>
      <c r="J24" s="211"/>
      <c r="K24" s="144"/>
      <c r="L24" s="145"/>
      <c r="M24" s="145"/>
      <c r="N24" s="145"/>
      <c r="O24" s="145"/>
      <c r="P24" s="145"/>
      <c r="Q24" s="150"/>
      <c r="R24" s="144"/>
      <c r="S24" s="145"/>
      <c r="T24" s="145"/>
      <c r="U24" s="145"/>
      <c r="V24" s="145"/>
      <c r="W24" s="145"/>
      <c r="X24" s="150"/>
      <c r="Y24" s="144"/>
      <c r="Z24" s="145"/>
      <c r="AA24" s="145"/>
      <c r="AB24" s="145"/>
      <c r="AC24" s="145"/>
      <c r="AD24" s="145"/>
      <c r="AE24" s="146"/>
    </row>
    <row r="25" spans="1:32" ht="44.25" customHeight="1" thickBot="1" x14ac:dyDescent="0.3">
      <c r="A25" s="179" t="s">
        <v>34</v>
      </c>
      <c r="B25" s="180"/>
      <c r="C25" s="181"/>
      <c r="D25" s="206" t="s">
        <v>49</v>
      </c>
      <c r="E25" s="207"/>
      <c r="F25" s="207"/>
      <c r="G25" s="207"/>
      <c r="H25" s="207"/>
      <c r="I25" s="207"/>
      <c r="J25" s="208"/>
      <c r="K25" s="141"/>
      <c r="L25" s="142"/>
      <c r="M25" s="142"/>
      <c r="N25" s="142"/>
      <c r="O25" s="142"/>
      <c r="P25" s="142"/>
      <c r="Q25" s="190"/>
      <c r="R25" s="141"/>
      <c r="S25" s="142"/>
      <c r="T25" s="142"/>
      <c r="U25" s="142"/>
      <c r="V25" s="142"/>
      <c r="W25" s="142"/>
      <c r="X25" s="190"/>
      <c r="Y25" s="141"/>
      <c r="Z25" s="142"/>
      <c r="AA25" s="142"/>
      <c r="AB25" s="142"/>
      <c r="AC25" s="142"/>
      <c r="AD25" s="142"/>
      <c r="AE25" s="143"/>
    </row>
    <row r="26" spans="1:32" s="6" customFormat="1" ht="30.75" thickBot="1" x14ac:dyDescent="0.25">
      <c r="A26" s="191" t="s">
        <v>15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3"/>
    </row>
    <row r="27" spans="1:32" ht="32.25" customHeight="1" x14ac:dyDescent="0.45">
      <c r="A27" s="75">
        <v>1</v>
      </c>
      <c r="B27" s="177" t="s">
        <v>16</v>
      </c>
      <c r="C27" s="178"/>
      <c r="D27" s="174">
        <v>1</v>
      </c>
      <c r="E27" s="175"/>
      <c r="F27" s="175"/>
      <c r="G27" s="175"/>
      <c r="H27" s="175"/>
      <c r="I27" s="175"/>
      <c r="J27" s="176"/>
      <c r="K27" s="154"/>
      <c r="L27" s="155"/>
      <c r="M27" s="155"/>
      <c r="N27" s="155"/>
      <c r="O27" s="155"/>
      <c r="P27" s="155"/>
      <c r="Q27" s="220"/>
      <c r="R27" s="154"/>
      <c r="S27" s="155"/>
      <c r="T27" s="155"/>
      <c r="U27" s="155"/>
      <c r="V27" s="155"/>
      <c r="W27" s="155"/>
      <c r="X27" s="220"/>
      <c r="Y27" s="154"/>
      <c r="Z27" s="155"/>
      <c r="AA27" s="155"/>
      <c r="AB27" s="155"/>
      <c r="AC27" s="155"/>
      <c r="AD27" s="155"/>
      <c r="AE27" s="156"/>
    </row>
    <row r="28" spans="1:32" ht="32.25" customHeight="1" x14ac:dyDescent="0.45">
      <c r="A28" s="76">
        <v>2</v>
      </c>
      <c r="B28" s="128" t="s">
        <v>17</v>
      </c>
      <c r="C28" s="129"/>
      <c r="D28" s="171" t="s">
        <v>50</v>
      </c>
      <c r="E28" s="172"/>
      <c r="F28" s="172"/>
      <c r="G28" s="172"/>
      <c r="H28" s="172"/>
      <c r="I28" s="172"/>
      <c r="J28" s="173"/>
      <c r="K28" s="151"/>
      <c r="L28" s="152"/>
      <c r="M28" s="152"/>
      <c r="N28" s="152"/>
      <c r="O28" s="152"/>
      <c r="P28" s="152"/>
      <c r="Q28" s="221"/>
      <c r="R28" s="151"/>
      <c r="S28" s="152"/>
      <c r="T28" s="152"/>
      <c r="U28" s="152"/>
      <c r="V28" s="152"/>
      <c r="W28" s="152"/>
      <c r="X28" s="221"/>
      <c r="Y28" s="151"/>
      <c r="Z28" s="152"/>
      <c r="AA28" s="152"/>
      <c r="AB28" s="152"/>
      <c r="AC28" s="152"/>
      <c r="AD28" s="152"/>
      <c r="AE28" s="153"/>
    </row>
    <row r="29" spans="1:32" ht="32.25" customHeight="1" x14ac:dyDescent="0.45">
      <c r="A29" s="76">
        <v>3</v>
      </c>
      <c r="B29" s="128" t="s">
        <v>36</v>
      </c>
      <c r="C29" s="129"/>
      <c r="D29" s="171" t="s">
        <v>51</v>
      </c>
      <c r="E29" s="172"/>
      <c r="F29" s="172"/>
      <c r="G29" s="172"/>
      <c r="H29" s="172"/>
      <c r="I29" s="172"/>
      <c r="J29" s="173"/>
      <c r="K29" s="151"/>
      <c r="L29" s="152"/>
      <c r="M29" s="152"/>
      <c r="N29" s="152"/>
      <c r="O29" s="152"/>
      <c r="P29" s="152"/>
      <c r="Q29" s="221"/>
      <c r="R29" s="151"/>
      <c r="S29" s="152"/>
      <c r="T29" s="152"/>
      <c r="U29" s="152"/>
      <c r="V29" s="152"/>
      <c r="W29" s="152"/>
      <c r="X29" s="221"/>
      <c r="Y29" s="151"/>
      <c r="Z29" s="152"/>
      <c r="AA29" s="152"/>
      <c r="AB29" s="152"/>
      <c r="AC29" s="152"/>
      <c r="AD29" s="152"/>
      <c r="AE29" s="153"/>
    </row>
    <row r="30" spans="1:32" ht="33" x14ac:dyDescent="0.25">
      <c r="A30" s="76">
        <v>4</v>
      </c>
      <c r="B30" s="130" t="s">
        <v>94</v>
      </c>
      <c r="C30" s="131"/>
      <c r="D30" s="212" t="s">
        <v>52</v>
      </c>
      <c r="E30" s="213"/>
      <c r="F30" s="213"/>
      <c r="G30" s="213"/>
      <c r="H30" s="213"/>
      <c r="I30" s="213"/>
      <c r="J30" s="214"/>
      <c r="K30" s="144"/>
      <c r="L30" s="145"/>
      <c r="M30" s="145"/>
      <c r="N30" s="145"/>
      <c r="O30" s="145"/>
      <c r="P30" s="145"/>
      <c r="Q30" s="150"/>
      <c r="R30" s="144"/>
      <c r="S30" s="145"/>
      <c r="T30" s="145"/>
      <c r="U30" s="145"/>
      <c r="V30" s="145"/>
      <c r="W30" s="145"/>
      <c r="X30" s="150"/>
      <c r="Y30" s="144"/>
      <c r="Z30" s="145"/>
      <c r="AA30" s="145"/>
      <c r="AB30" s="145"/>
      <c r="AC30" s="145"/>
      <c r="AD30" s="145"/>
      <c r="AE30" s="146"/>
    </row>
    <row r="31" spans="1:32" ht="69.75" customHeight="1" x14ac:dyDescent="0.25">
      <c r="A31" s="77">
        <v>5</v>
      </c>
      <c r="B31" s="130" t="s">
        <v>38</v>
      </c>
      <c r="C31" s="131"/>
      <c r="D31" s="212" t="s">
        <v>53</v>
      </c>
      <c r="E31" s="213"/>
      <c r="F31" s="213"/>
      <c r="G31" s="213"/>
      <c r="H31" s="213"/>
      <c r="I31" s="213"/>
      <c r="J31" s="214"/>
      <c r="K31" s="144"/>
      <c r="L31" s="145"/>
      <c r="M31" s="145"/>
      <c r="N31" s="145"/>
      <c r="O31" s="145"/>
      <c r="P31" s="145"/>
      <c r="Q31" s="150"/>
      <c r="R31" s="144"/>
      <c r="S31" s="145"/>
      <c r="T31" s="145"/>
      <c r="U31" s="145"/>
      <c r="V31" s="145"/>
      <c r="W31" s="145"/>
      <c r="X31" s="150"/>
      <c r="Y31" s="144"/>
      <c r="Z31" s="145"/>
      <c r="AA31" s="145"/>
      <c r="AB31" s="145"/>
      <c r="AC31" s="145"/>
      <c r="AD31" s="145"/>
      <c r="AE31" s="146"/>
    </row>
    <row r="32" spans="1:32" ht="35.25" customHeight="1" x14ac:dyDescent="0.25">
      <c r="A32" s="76">
        <v>6</v>
      </c>
      <c r="B32" s="128" t="s">
        <v>35</v>
      </c>
      <c r="C32" s="129"/>
      <c r="D32" s="331">
        <v>70</v>
      </c>
      <c r="E32" s="332"/>
      <c r="F32" s="332"/>
      <c r="G32" s="332"/>
      <c r="H32" s="332"/>
      <c r="I32" s="332"/>
      <c r="J32" s="333"/>
      <c r="K32" s="222"/>
      <c r="L32" s="223"/>
      <c r="M32" s="223"/>
      <c r="N32" s="223"/>
      <c r="O32" s="223"/>
      <c r="P32" s="223"/>
      <c r="Q32" s="224"/>
      <c r="R32" s="222"/>
      <c r="S32" s="223"/>
      <c r="T32" s="223"/>
      <c r="U32" s="223"/>
      <c r="V32" s="223"/>
      <c r="W32" s="223"/>
      <c r="X32" s="224"/>
      <c r="Y32" s="222"/>
      <c r="Z32" s="223"/>
      <c r="AA32" s="223"/>
      <c r="AB32" s="223"/>
      <c r="AC32" s="223"/>
      <c r="AD32" s="223"/>
      <c r="AE32" s="341"/>
      <c r="AF32" s="10"/>
    </row>
    <row r="33" spans="1:33" ht="32.25" customHeight="1" x14ac:dyDescent="0.25">
      <c r="A33" s="76">
        <v>7</v>
      </c>
      <c r="B33" s="128" t="s">
        <v>33</v>
      </c>
      <c r="C33" s="129"/>
      <c r="D33" s="125">
        <v>4.5</v>
      </c>
      <c r="E33" s="126"/>
      <c r="F33" s="126"/>
      <c r="G33" s="126"/>
      <c r="H33" s="126"/>
      <c r="I33" s="126"/>
      <c r="J33" s="127"/>
      <c r="K33" s="312"/>
      <c r="L33" s="313"/>
      <c r="M33" s="313"/>
      <c r="N33" s="313"/>
      <c r="O33" s="313"/>
      <c r="P33" s="313"/>
      <c r="Q33" s="314"/>
      <c r="R33" s="312"/>
      <c r="S33" s="313"/>
      <c r="T33" s="313"/>
      <c r="U33" s="313"/>
      <c r="V33" s="313"/>
      <c r="W33" s="313"/>
      <c r="X33" s="314"/>
      <c r="Y33" s="312"/>
      <c r="Z33" s="313"/>
      <c r="AA33" s="313"/>
      <c r="AB33" s="313"/>
      <c r="AC33" s="313"/>
      <c r="AD33" s="313"/>
      <c r="AE33" s="415"/>
    </row>
    <row r="34" spans="1:33" ht="32.25" customHeight="1" thickBot="1" x14ac:dyDescent="0.3">
      <c r="A34" s="77">
        <v>8</v>
      </c>
      <c r="B34" s="123" t="s">
        <v>57</v>
      </c>
      <c r="C34" s="124"/>
      <c r="D34" s="120">
        <v>4</v>
      </c>
      <c r="E34" s="121"/>
      <c r="F34" s="121"/>
      <c r="G34" s="121"/>
      <c r="H34" s="121"/>
      <c r="I34" s="121"/>
      <c r="J34" s="122"/>
      <c r="K34" s="117"/>
      <c r="L34" s="118"/>
      <c r="M34" s="118"/>
      <c r="N34" s="118"/>
      <c r="O34" s="118"/>
      <c r="P34" s="118"/>
      <c r="Q34" s="119"/>
      <c r="R34" s="117"/>
      <c r="S34" s="118"/>
      <c r="T34" s="118"/>
      <c r="U34" s="118"/>
      <c r="V34" s="118"/>
      <c r="W34" s="118"/>
      <c r="X34" s="119"/>
      <c r="Y34" s="117"/>
      <c r="Z34" s="118"/>
      <c r="AA34" s="118"/>
      <c r="AB34" s="118"/>
      <c r="AC34" s="118"/>
      <c r="AD34" s="118"/>
      <c r="AE34" s="414"/>
    </row>
    <row r="35" spans="1:33" ht="34.5" customHeight="1" x14ac:dyDescent="0.25">
      <c r="A35" s="78">
        <v>9</v>
      </c>
      <c r="B35" s="285" t="s">
        <v>97</v>
      </c>
      <c r="C35" s="286"/>
      <c r="D35" s="287">
        <v>35.619999999999997</v>
      </c>
      <c r="E35" s="288"/>
      <c r="F35" s="288"/>
      <c r="G35" s="288"/>
      <c r="H35" s="288"/>
      <c r="I35" s="288"/>
      <c r="J35" s="288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407"/>
    </row>
    <row r="36" spans="1:33" ht="38.25" customHeight="1" thickBot="1" x14ac:dyDescent="0.3">
      <c r="A36" s="79">
        <v>10</v>
      </c>
      <c r="B36" s="283" t="s">
        <v>95</v>
      </c>
      <c r="C36" s="284"/>
      <c r="D36" s="410">
        <v>4.04</v>
      </c>
      <c r="E36" s="411"/>
      <c r="F36" s="411"/>
      <c r="G36" s="411"/>
      <c r="H36" s="411"/>
      <c r="I36" s="411"/>
      <c r="J36" s="411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9"/>
    </row>
    <row r="37" spans="1:33" ht="45.75" customHeight="1" thickTop="1" thickBot="1" x14ac:dyDescent="0.3">
      <c r="A37" s="246" t="s">
        <v>28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8"/>
      <c r="AF37" s="3"/>
    </row>
    <row r="38" spans="1:33" ht="32.25" customHeight="1" thickTop="1" thickBot="1" x14ac:dyDescent="0.3">
      <c r="A38" s="238"/>
      <c r="B38" s="239"/>
      <c r="C38" s="240"/>
      <c r="D38" s="336" t="s">
        <v>55</v>
      </c>
      <c r="E38" s="298"/>
      <c r="F38" s="299"/>
      <c r="G38" s="334" t="s">
        <v>78</v>
      </c>
      <c r="H38" s="298"/>
      <c r="I38" s="298"/>
      <c r="J38" s="335"/>
      <c r="K38" s="297" t="s">
        <v>55</v>
      </c>
      <c r="L38" s="298"/>
      <c r="M38" s="299"/>
      <c r="N38" s="334" t="s">
        <v>78</v>
      </c>
      <c r="O38" s="298"/>
      <c r="P38" s="298"/>
      <c r="Q38" s="335"/>
      <c r="R38" s="297" t="s">
        <v>55</v>
      </c>
      <c r="S38" s="298"/>
      <c r="T38" s="299"/>
      <c r="U38" s="334" t="s">
        <v>78</v>
      </c>
      <c r="V38" s="298"/>
      <c r="W38" s="298"/>
      <c r="X38" s="335"/>
      <c r="Y38" s="297" t="s">
        <v>55</v>
      </c>
      <c r="Z38" s="298"/>
      <c r="AA38" s="299"/>
      <c r="AB38" s="334" t="s">
        <v>78</v>
      </c>
      <c r="AC38" s="298"/>
      <c r="AD38" s="298"/>
      <c r="AE38" s="337"/>
      <c r="AF38" s="10"/>
    </row>
    <row r="39" spans="1:33" s="8" customFormat="1" ht="36" customHeight="1" thickTop="1" x14ac:dyDescent="0.45">
      <c r="A39" s="80">
        <v>11</v>
      </c>
      <c r="B39" s="318" t="s">
        <v>80</v>
      </c>
      <c r="C39" s="319"/>
      <c r="D39" s="338">
        <v>10</v>
      </c>
      <c r="E39" s="339"/>
      <c r="F39" s="339"/>
      <c r="G39" s="339"/>
      <c r="H39" s="339"/>
      <c r="I39" s="339"/>
      <c r="J39" s="340"/>
      <c r="K39" s="308"/>
      <c r="L39" s="309"/>
      <c r="M39" s="309"/>
      <c r="N39" s="309"/>
      <c r="O39" s="309"/>
      <c r="P39" s="309"/>
      <c r="Q39" s="310"/>
      <c r="R39" s="308"/>
      <c r="S39" s="309"/>
      <c r="T39" s="309"/>
      <c r="U39" s="309"/>
      <c r="V39" s="309"/>
      <c r="W39" s="309"/>
      <c r="X39" s="310"/>
      <c r="Y39" s="308"/>
      <c r="Z39" s="309"/>
      <c r="AA39" s="309"/>
      <c r="AB39" s="309"/>
      <c r="AC39" s="309"/>
      <c r="AD39" s="309"/>
      <c r="AE39" s="311"/>
    </row>
    <row r="40" spans="1:33" ht="36" customHeight="1" x14ac:dyDescent="0.45">
      <c r="A40" s="76">
        <v>12</v>
      </c>
      <c r="B40" s="228" t="s">
        <v>2</v>
      </c>
      <c r="C40" s="229"/>
      <c r="D40" s="266">
        <v>4000</v>
      </c>
      <c r="E40" s="267"/>
      <c r="F40" s="268"/>
      <c r="G40" s="225">
        <f>IF(D$39="","",IF(D40="","",D40/D$39))</f>
        <v>400</v>
      </c>
      <c r="H40" s="226"/>
      <c r="I40" s="226"/>
      <c r="J40" s="227"/>
      <c r="K40" s="151"/>
      <c r="L40" s="152"/>
      <c r="M40" s="357"/>
      <c r="N40" s="225" t="str">
        <f>IF(K$39="","",IF(K40="","",K40/K$39))</f>
        <v/>
      </c>
      <c r="O40" s="226"/>
      <c r="P40" s="226"/>
      <c r="Q40" s="227"/>
      <c r="R40" s="151"/>
      <c r="S40" s="152"/>
      <c r="T40" s="357"/>
      <c r="U40" s="225" t="str">
        <f>IF(R$39="","",IF(R40="","",R40/R$39))</f>
        <v/>
      </c>
      <c r="V40" s="226"/>
      <c r="W40" s="226"/>
      <c r="X40" s="227"/>
      <c r="Y40" s="269"/>
      <c r="Z40" s="270"/>
      <c r="AA40" s="271"/>
      <c r="AB40" s="225" t="str">
        <f>IF(Y$39="","",IF(Y40="","",Y40/Y$39))</f>
        <v/>
      </c>
      <c r="AC40" s="226"/>
      <c r="AD40" s="226"/>
      <c r="AE40" s="252"/>
      <c r="AF40" s="10"/>
    </row>
    <row r="41" spans="1:33" ht="36" customHeight="1" x14ac:dyDescent="0.45">
      <c r="A41" s="76">
        <v>13</v>
      </c>
      <c r="B41" s="228" t="s">
        <v>3</v>
      </c>
      <c r="C41" s="229"/>
      <c r="D41" s="327">
        <v>1500</v>
      </c>
      <c r="E41" s="328"/>
      <c r="F41" s="329"/>
      <c r="G41" s="225">
        <f>IF(D$39="","",IF(D41="","",D41/D$39))</f>
        <v>150</v>
      </c>
      <c r="H41" s="226"/>
      <c r="I41" s="226"/>
      <c r="J41" s="227"/>
      <c r="K41" s="269"/>
      <c r="L41" s="270"/>
      <c r="M41" s="271"/>
      <c r="N41" s="225" t="str">
        <f t="shared" ref="N41:N43" si="0">IF(K$39="","",IF(K41="","",K41/K$39))</f>
        <v/>
      </c>
      <c r="O41" s="226"/>
      <c r="P41" s="226"/>
      <c r="Q41" s="227"/>
      <c r="R41" s="269"/>
      <c r="S41" s="270"/>
      <c r="T41" s="271"/>
      <c r="U41" s="225" t="str">
        <f>IF(R$39="","",IF(R41="","",R41/R$39))</f>
        <v/>
      </c>
      <c r="V41" s="226"/>
      <c r="W41" s="226"/>
      <c r="X41" s="227"/>
      <c r="Y41" s="269"/>
      <c r="Z41" s="270"/>
      <c r="AA41" s="271"/>
      <c r="AB41" s="225" t="str">
        <f t="shared" ref="AB41:AB43" si="1">IF(Y$39="","",IF(Y41="","",Y41/Y$39))</f>
        <v/>
      </c>
      <c r="AC41" s="226"/>
      <c r="AD41" s="226"/>
      <c r="AE41" s="252"/>
      <c r="AF41" s="3"/>
    </row>
    <row r="42" spans="1:33" ht="36" customHeight="1" x14ac:dyDescent="0.45">
      <c r="A42" s="81">
        <v>14</v>
      </c>
      <c r="B42" s="228" t="s">
        <v>18</v>
      </c>
      <c r="C42" s="229"/>
      <c r="D42" s="327">
        <v>750</v>
      </c>
      <c r="E42" s="328"/>
      <c r="F42" s="329"/>
      <c r="G42" s="225">
        <f t="shared" ref="G42:G43" si="2">IF(D$39="","",IF(D42="","",D42/D$39))</f>
        <v>75</v>
      </c>
      <c r="H42" s="226"/>
      <c r="I42" s="226"/>
      <c r="J42" s="227"/>
      <c r="K42" s="269"/>
      <c r="L42" s="270"/>
      <c r="M42" s="271"/>
      <c r="N42" s="225" t="str">
        <f t="shared" si="0"/>
        <v/>
      </c>
      <c r="O42" s="226"/>
      <c r="P42" s="226"/>
      <c r="Q42" s="227"/>
      <c r="R42" s="269"/>
      <c r="S42" s="270"/>
      <c r="T42" s="271"/>
      <c r="U42" s="225" t="str">
        <f>IF(R$39="","",IF(R42="","",R42/R$39))</f>
        <v/>
      </c>
      <c r="V42" s="226"/>
      <c r="W42" s="226"/>
      <c r="X42" s="227"/>
      <c r="Y42" s="269"/>
      <c r="Z42" s="270"/>
      <c r="AA42" s="271"/>
      <c r="AB42" s="225" t="str">
        <f t="shared" si="1"/>
        <v/>
      </c>
      <c r="AC42" s="226"/>
      <c r="AD42" s="226"/>
      <c r="AE42" s="252"/>
      <c r="AF42" s="3"/>
    </row>
    <row r="43" spans="1:33" ht="36" customHeight="1" thickBot="1" x14ac:dyDescent="0.5">
      <c r="A43" s="82">
        <v>15</v>
      </c>
      <c r="B43" s="234" t="s">
        <v>4</v>
      </c>
      <c r="C43" s="235"/>
      <c r="D43" s="315"/>
      <c r="E43" s="316"/>
      <c r="F43" s="317"/>
      <c r="G43" s="249" t="str">
        <f t="shared" si="2"/>
        <v/>
      </c>
      <c r="H43" s="250"/>
      <c r="I43" s="250"/>
      <c r="J43" s="290"/>
      <c r="K43" s="291"/>
      <c r="L43" s="292"/>
      <c r="M43" s="293"/>
      <c r="N43" s="249" t="str">
        <f t="shared" si="0"/>
        <v/>
      </c>
      <c r="O43" s="250"/>
      <c r="P43" s="250"/>
      <c r="Q43" s="290"/>
      <c r="R43" s="291"/>
      <c r="S43" s="292"/>
      <c r="T43" s="293"/>
      <c r="U43" s="249" t="str">
        <f t="shared" ref="U43" si="3">IF(R$39="","",IF(R43="","",R43/R$39))</f>
        <v/>
      </c>
      <c r="V43" s="250"/>
      <c r="W43" s="250"/>
      <c r="X43" s="290"/>
      <c r="Y43" s="291"/>
      <c r="Z43" s="292"/>
      <c r="AA43" s="293"/>
      <c r="AB43" s="249" t="str">
        <f t="shared" si="1"/>
        <v/>
      </c>
      <c r="AC43" s="250"/>
      <c r="AD43" s="250"/>
      <c r="AE43" s="251"/>
      <c r="AF43" s="10"/>
      <c r="AG43" s="4"/>
    </row>
    <row r="44" spans="1:33" ht="61.5" customHeight="1" thickBot="1" x14ac:dyDescent="0.3">
      <c r="A44" s="320"/>
      <c r="B44" s="321"/>
      <c r="C44" s="322"/>
      <c r="D44" s="354" t="s">
        <v>45</v>
      </c>
      <c r="E44" s="355"/>
      <c r="F44" s="356"/>
      <c r="G44" s="351">
        <v>7.4999999999999997E-3</v>
      </c>
      <c r="H44" s="352"/>
      <c r="I44" s="352"/>
      <c r="J44" s="353"/>
      <c r="K44" s="368" t="s">
        <v>46</v>
      </c>
      <c r="L44" s="355"/>
      <c r="M44" s="356"/>
      <c r="N44" s="351">
        <v>6.4999999999999997E-3</v>
      </c>
      <c r="O44" s="352"/>
      <c r="P44" s="352"/>
      <c r="Q44" s="353"/>
      <c r="R44" s="368" t="s">
        <v>47</v>
      </c>
      <c r="S44" s="355"/>
      <c r="T44" s="356"/>
      <c r="U44" s="351">
        <v>1.4999999999999999E-2</v>
      </c>
      <c r="V44" s="352"/>
      <c r="W44" s="352"/>
      <c r="X44" s="353"/>
      <c r="Y44" s="365" t="s">
        <v>48</v>
      </c>
      <c r="Z44" s="366"/>
      <c r="AA44" s="367"/>
      <c r="AB44" s="351">
        <v>7.4999999999999997E-3</v>
      </c>
      <c r="AC44" s="352"/>
      <c r="AD44" s="352"/>
      <c r="AE44" s="364"/>
      <c r="AF44" s="2"/>
    </row>
    <row r="45" spans="1:33" ht="36" customHeight="1" x14ac:dyDescent="0.45">
      <c r="A45" s="75">
        <v>16</v>
      </c>
      <c r="B45" s="230" t="s">
        <v>19</v>
      </c>
      <c r="C45" s="231"/>
      <c r="D45" s="303">
        <v>13000</v>
      </c>
      <c r="E45" s="304"/>
      <c r="F45" s="305"/>
      <c r="G45" s="346">
        <f t="shared" ref="G45:G56" si="4">IF(D$39="","",IF(D45="","",D45/D$39))</f>
        <v>1300</v>
      </c>
      <c r="H45" s="347"/>
      <c r="I45" s="347"/>
      <c r="J45" s="348"/>
      <c r="K45" s="361"/>
      <c r="L45" s="362"/>
      <c r="M45" s="363"/>
      <c r="N45" s="346" t="str">
        <f t="shared" ref="N45:N56" si="5">IF(K$39="","",IF(K45="","",K45/K$39))</f>
        <v/>
      </c>
      <c r="O45" s="347"/>
      <c r="P45" s="347"/>
      <c r="Q45" s="348"/>
      <c r="R45" s="361"/>
      <c r="S45" s="362"/>
      <c r="T45" s="363"/>
      <c r="U45" s="346" t="str">
        <f t="shared" ref="U45:U56" si="6">IF(R$39="","",IF(R45="","",R45/R$39))</f>
        <v/>
      </c>
      <c r="V45" s="347"/>
      <c r="W45" s="347"/>
      <c r="X45" s="348"/>
      <c r="Y45" s="361"/>
      <c r="Z45" s="362"/>
      <c r="AA45" s="363"/>
      <c r="AB45" s="346" t="str">
        <f t="shared" ref="AB45:AB56" si="7">IF(Y$39="","",IF(Y45="","",Y45/Y$39))</f>
        <v/>
      </c>
      <c r="AC45" s="347"/>
      <c r="AD45" s="347"/>
      <c r="AE45" s="398"/>
    </row>
    <row r="46" spans="1:33" ht="36" customHeight="1" x14ac:dyDescent="0.45">
      <c r="A46" s="81">
        <v>17</v>
      </c>
      <c r="B46" s="228" t="s">
        <v>39</v>
      </c>
      <c r="C46" s="229"/>
      <c r="D46" s="256">
        <f>IF(D45="","",D45*(1-$G$44))</f>
        <v>12902.5</v>
      </c>
      <c r="E46" s="226"/>
      <c r="F46" s="257"/>
      <c r="G46" s="225">
        <f t="shared" si="4"/>
        <v>1290.25</v>
      </c>
      <c r="H46" s="226"/>
      <c r="I46" s="226"/>
      <c r="J46" s="227"/>
      <c r="K46" s="277" t="str">
        <f>IF(K45="","",K45*(1-$G$44))</f>
        <v/>
      </c>
      <c r="L46" s="226"/>
      <c r="M46" s="257"/>
      <c r="N46" s="225" t="str">
        <f t="shared" si="5"/>
        <v/>
      </c>
      <c r="O46" s="226"/>
      <c r="P46" s="226"/>
      <c r="Q46" s="227"/>
      <c r="R46" s="277" t="str">
        <f>IF(R45="","",R45*(1-$G$44))</f>
        <v/>
      </c>
      <c r="S46" s="226"/>
      <c r="T46" s="257"/>
      <c r="U46" s="225" t="str">
        <f t="shared" si="6"/>
        <v/>
      </c>
      <c r="V46" s="226"/>
      <c r="W46" s="226"/>
      <c r="X46" s="227"/>
      <c r="Y46" s="277" t="str">
        <f>IF(Y45="","",Y45*(1-$G$44))</f>
        <v/>
      </c>
      <c r="Z46" s="226"/>
      <c r="AA46" s="257"/>
      <c r="AB46" s="225" t="str">
        <f t="shared" si="7"/>
        <v/>
      </c>
      <c r="AC46" s="226"/>
      <c r="AD46" s="226"/>
      <c r="AE46" s="252"/>
    </row>
    <row r="47" spans="1:33" ht="36" customHeight="1" x14ac:dyDescent="0.45">
      <c r="A47" s="76">
        <v>18</v>
      </c>
      <c r="B47" s="228" t="s">
        <v>20</v>
      </c>
      <c r="C47" s="229"/>
      <c r="D47" s="272">
        <v>4400</v>
      </c>
      <c r="E47" s="273"/>
      <c r="F47" s="274"/>
      <c r="G47" s="225">
        <f t="shared" si="4"/>
        <v>440</v>
      </c>
      <c r="H47" s="226"/>
      <c r="I47" s="226"/>
      <c r="J47" s="227"/>
      <c r="K47" s="269"/>
      <c r="L47" s="270"/>
      <c r="M47" s="271"/>
      <c r="N47" s="225" t="str">
        <f t="shared" si="5"/>
        <v/>
      </c>
      <c r="O47" s="226"/>
      <c r="P47" s="226"/>
      <c r="Q47" s="227"/>
      <c r="R47" s="269"/>
      <c r="S47" s="270"/>
      <c r="T47" s="271"/>
      <c r="U47" s="225" t="str">
        <f t="shared" si="6"/>
        <v/>
      </c>
      <c r="V47" s="226"/>
      <c r="W47" s="226"/>
      <c r="X47" s="227"/>
      <c r="Y47" s="269"/>
      <c r="Z47" s="270"/>
      <c r="AA47" s="271"/>
      <c r="AB47" s="225" t="str">
        <f t="shared" si="7"/>
        <v/>
      </c>
      <c r="AC47" s="226"/>
      <c r="AD47" s="226"/>
      <c r="AE47" s="252"/>
    </row>
    <row r="48" spans="1:33" ht="36" customHeight="1" x14ac:dyDescent="0.45">
      <c r="A48" s="81">
        <v>19</v>
      </c>
      <c r="B48" s="228" t="s">
        <v>40</v>
      </c>
      <c r="C48" s="229"/>
      <c r="D48" s="256">
        <f>IF(D47="","",D47*(1-$N$44))</f>
        <v>4371.4000000000005</v>
      </c>
      <c r="E48" s="226"/>
      <c r="F48" s="257"/>
      <c r="G48" s="225">
        <f t="shared" si="4"/>
        <v>437.14000000000004</v>
      </c>
      <c r="H48" s="226"/>
      <c r="I48" s="226"/>
      <c r="J48" s="227"/>
      <c r="K48" s="277" t="str">
        <f>IF(K47="","",K47*(1-$N$44))</f>
        <v/>
      </c>
      <c r="L48" s="226"/>
      <c r="M48" s="257"/>
      <c r="N48" s="225" t="str">
        <f t="shared" si="5"/>
        <v/>
      </c>
      <c r="O48" s="226"/>
      <c r="P48" s="226"/>
      <c r="Q48" s="227"/>
      <c r="R48" s="277" t="str">
        <f>IF(R47="","",R47*(1-$N$44))</f>
        <v/>
      </c>
      <c r="S48" s="226"/>
      <c r="T48" s="257"/>
      <c r="U48" s="225" t="str">
        <f t="shared" si="6"/>
        <v/>
      </c>
      <c r="V48" s="226"/>
      <c r="W48" s="226"/>
      <c r="X48" s="227"/>
      <c r="Y48" s="277" t="str">
        <f>IF(Y47="","",Y47*(1-$N$44))</f>
        <v/>
      </c>
      <c r="Z48" s="226"/>
      <c r="AA48" s="257"/>
      <c r="AB48" s="225" t="str">
        <f t="shared" si="7"/>
        <v/>
      </c>
      <c r="AC48" s="226"/>
      <c r="AD48" s="226"/>
      <c r="AE48" s="252"/>
    </row>
    <row r="49" spans="1:33" ht="36" customHeight="1" x14ac:dyDescent="0.45">
      <c r="A49" s="81">
        <v>20</v>
      </c>
      <c r="B49" s="228" t="s">
        <v>21</v>
      </c>
      <c r="C49" s="229"/>
      <c r="D49" s="272">
        <v>11400</v>
      </c>
      <c r="E49" s="273"/>
      <c r="F49" s="274"/>
      <c r="G49" s="225">
        <f t="shared" si="4"/>
        <v>1140</v>
      </c>
      <c r="H49" s="226"/>
      <c r="I49" s="226"/>
      <c r="J49" s="227"/>
      <c r="K49" s="269"/>
      <c r="L49" s="270"/>
      <c r="M49" s="271"/>
      <c r="N49" s="225" t="str">
        <f t="shared" si="5"/>
        <v/>
      </c>
      <c r="O49" s="226"/>
      <c r="P49" s="226"/>
      <c r="Q49" s="227"/>
      <c r="R49" s="269"/>
      <c r="S49" s="270"/>
      <c r="T49" s="271"/>
      <c r="U49" s="225" t="str">
        <f t="shared" si="6"/>
        <v/>
      </c>
      <c r="V49" s="226"/>
      <c r="W49" s="226"/>
      <c r="X49" s="227"/>
      <c r="Y49" s="269"/>
      <c r="Z49" s="270"/>
      <c r="AA49" s="271"/>
      <c r="AB49" s="225" t="str">
        <f t="shared" si="7"/>
        <v/>
      </c>
      <c r="AC49" s="226"/>
      <c r="AD49" s="226"/>
      <c r="AE49" s="252"/>
    </row>
    <row r="50" spans="1:33" ht="36" customHeight="1" x14ac:dyDescent="0.45">
      <c r="A50" s="76">
        <v>21</v>
      </c>
      <c r="B50" s="228" t="s">
        <v>42</v>
      </c>
      <c r="C50" s="229"/>
      <c r="D50" s="256">
        <f>IF(D49="","",D49*(1-$U$44))</f>
        <v>11229</v>
      </c>
      <c r="E50" s="226"/>
      <c r="F50" s="257"/>
      <c r="G50" s="225">
        <f t="shared" si="4"/>
        <v>1122.9000000000001</v>
      </c>
      <c r="H50" s="226"/>
      <c r="I50" s="226"/>
      <c r="J50" s="227"/>
      <c r="K50" s="277" t="str">
        <f>IF(K49="","",K49*(1-$U$44))</f>
        <v/>
      </c>
      <c r="L50" s="226"/>
      <c r="M50" s="257"/>
      <c r="N50" s="225" t="str">
        <f t="shared" si="5"/>
        <v/>
      </c>
      <c r="O50" s="226"/>
      <c r="P50" s="226"/>
      <c r="Q50" s="227"/>
      <c r="R50" s="277" t="str">
        <f>IF(R49="","",R49*(1-$U$44))</f>
        <v/>
      </c>
      <c r="S50" s="226"/>
      <c r="T50" s="257"/>
      <c r="U50" s="225" t="str">
        <f t="shared" si="6"/>
        <v/>
      </c>
      <c r="V50" s="226"/>
      <c r="W50" s="226"/>
      <c r="X50" s="227"/>
      <c r="Y50" s="277" t="str">
        <f>IF(Y49="","",Y49*(1-$U$44))</f>
        <v/>
      </c>
      <c r="Z50" s="226"/>
      <c r="AA50" s="257"/>
      <c r="AB50" s="225" t="str">
        <f t="shared" si="7"/>
        <v/>
      </c>
      <c r="AC50" s="226"/>
      <c r="AD50" s="226"/>
      <c r="AE50" s="252"/>
    </row>
    <row r="51" spans="1:33" ht="36" customHeight="1" x14ac:dyDescent="0.45">
      <c r="A51" s="81">
        <v>22</v>
      </c>
      <c r="B51" s="228" t="s">
        <v>22</v>
      </c>
      <c r="C51" s="229"/>
      <c r="D51" s="266">
        <v>500</v>
      </c>
      <c r="E51" s="267"/>
      <c r="F51" s="268"/>
      <c r="G51" s="225">
        <f t="shared" si="4"/>
        <v>50</v>
      </c>
      <c r="H51" s="226"/>
      <c r="I51" s="226"/>
      <c r="J51" s="227"/>
      <c r="K51" s="294"/>
      <c r="L51" s="295"/>
      <c r="M51" s="296"/>
      <c r="N51" s="225" t="str">
        <f t="shared" si="5"/>
        <v/>
      </c>
      <c r="O51" s="226"/>
      <c r="P51" s="226"/>
      <c r="Q51" s="227"/>
      <c r="R51" s="294"/>
      <c r="S51" s="295"/>
      <c r="T51" s="296"/>
      <c r="U51" s="225" t="str">
        <f t="shared" si="6"/>
        <v/>
      </c>
      <c r="V51" s="226"/>
      <c r="W51" s="226"/>
      <c r="X51" s="227"/>
      <c r="Y51" s="294"/>
      <c r="Z51" s="295"/>
      <c r="AA51" s="296"/>
      <c r="AB51" s="225" t="str">
        <f t="shared" si="7"/>
        <v/>
      </c>
      <c r="AC51" s="226"/>
      <c r="AD51" s="226"/>
      <c r="AE51" s="252"/>
    </row>
    <row r="52" spans="1:33" ht="36" customHeight="1" thickBot="1" x14ac:dyDescent="0.5">
      <c r="A52" s="83">
        <v>23</v>
      </c>
      <c r="B52" s="344" t="s">
        <v>43</v>
      </c>
      <c r="C52" s="345"/>
      <c r="D52" s="264">
        <f>IF(D51="","",D51*(1-$AB$44))</f>
        <v>496.25</v>
      </c>
      <c r="E52" s="254"/>
      <c r="F52" s="265"/>
      <c r="G52" s="253">
        <f t="shared" si="4"/>
        <v>49.625</v>
      </c>
      <c r="H52" s="254"/>
      <c r="I52" s="254"/>
      <c r="J52" s="255"/>
      <c r="K52" s="326" t="str">
        <f>IF(K51="","",K51*(1-$AB$44))</f>
        <v/>
      </c>
      <c r="L52" s="254"/>
      <c r="M52" s="265"/>
      <c r="N52" s="253" t="str">
        <f t="shared" si="5"/>
        <v/>
      </c>
      <c r="O52" s="254"/>
      <c r="P52" s="254"/>
      <c r="Q52" s="255"/>
      <c r="R52" s="326" t="str">
        <f>IF(R51="","",R51*(1-$AB$44))</f>
        <v/>
      </c>
      <c r="S52" s="254"/>
      <c r="T52" s="265"/>
      <c r="U52" s="253" t="str">
        <f t="shared" si="6"/>
        <v/>
      </c>
      <c r="V52" s="254"/>
      <c r="W52" s="254"/>
      <c r="X52" s="255"/>
      <c r="Y52" s="326" t="str">
        <f>IF(Y51="","",Y51*(1-$AB$44))</f>
        <v/>
      </c>
      <c r="Z52" s="254"/>
      <c r="AA52" s="265"/>
      <c r="AB52" s="253" t="str">
        <f t="shared" si="7"/>
        <v/>
      </c>
      <c r="AC52" s="254"/>
      <c r="AD52" s="254"/>
      <c r="AE52" s="330"/>
    </row>
    <row r="53" spans="1:33" ht="66.75" customHeight="1" x14ac:dyDescent="0.25">
      <c r="A53" s="75">
        <v>24</v>
      </c>
      <c r="B53" s="349" t="s">
        <v>93</v>
      </c>
      <c r="C53" s="350"/>
      <c r="D53" s="281">
        <f>IF(D45="","",(D45*G44+D47*N44+D49*U44+D51*AB44))</f>
        <v>300.85000000000002</v>
      </c>
      <c r="E53" s="279"/>
      <c r="F53" s="282"/>
      <c r="G53" s="278">
        <f>IF(D53="","",D53/D39)</f>
        <v>30.085000000000001</v>
      </c>
      <c r="H53" s="279"/>
      <c r="I53" s="279"/>
      <c r="J53" s="280"/>
      <c r="K53" s="281" t="str">
        <f>IF(K45="","",(K45*G44+K47*N44+K49*U44+K51*AB44))</f>
        <v/>
      </c>
      <c r="L53" s="279"/>
      <c r="M53" s="282"/>
      <c r="N53" s="278" t="str">
        <f>IF(K53="","",K53/K39)</f>
        <v/>
      </c>
      <c r="O53" s="279"/>
      <c r="P53" s="279"/>
      <c r="Q53" s="280"/>
      <c r="R53" s="281" t="str">
        <f>IF(R45="","",(R45*G44+R47*N44+R49*U44+R51*AB44))</f>
        <v/>
      </c>
      <c r="S53" s="279"/>
      <c r="T53" s="282"/>
      <c r="U53" s="278" t="str">
        <f>IF(R53="","",R53/R39)</f>
        <v/>
      </c>
      <c r="V53" s="279"/>
      <c r="W53" s="279"/>
      <c r="X53" s="280"/>
      <c r="Y53" s="281" t="str">
        <f>IF(Y45="","",(Y45*G44+Y47*N44+Y49*U44+Y51*AB44))</f>
        <v/>
      </c>
      <c r="Z53" s="279"/>
      <c r="AA53" s="282"/>
      <c r="AB53" s="278" t="str">
        <f>IF(Y53="","",Y53/Y39)</f>
        <v/>
      </c>
      <c r="AC53" s="279"/>
      <c r="AD53" s="279"/>
      <c r="AE53" s="395"/>
    </row>
    <row r="54" spans="1:33" ht="66" customHeight="1" x14ac:dyDescent="0.45">
      <c r="A54" s="76">
        <v>25</v>
      </c>
      <c r="B54" s="244" t="s">
        <v>92</v>
      </c>
      <c r="C54" s="245"/>
      <c r="D54" s="261">
        <v>3100</v>
      </c>
      <c r="E54" s="262"/>
      <c r="F54" s="263"/>
      <c r="G54" s="275">
        <f t="shared" si="4"/>
        <v>310</v>
      </c>
      <c r="H54" s="259"/>
      <c r="I54" s="259"/>
      <c r="J54" s="276"/>
      <c r="K54" s="294"/>
      <c r="L54" s="295"/>
      <c r="M54" s="296"/>
      <c r="N54" s="225" t="str">
        <f t="shared" si="5"/>
        <v/>
      </c>
      <c r="O54" s="226"/>
      <c r="P54" s="226"/>
      <c r="Q54" s="227"/>
      <c r="R54" s="294"/>
      <c r="S54" s="295"/>
      <c r="T54" s="296"/>
      <c r="U54" s="225" t="str">
        <f t="shared" si="6"/>
        <v/>
      </c>
      <c r="V54" s="226"/>
      <c r="W54" s="226"/>
      <c r="X54" s="227"/>
      <c r="Y54" s="294"/>
      <c r="Z54" s="295"/>
      <c r="AA54" s="296"/>
      <c r="AB54" s="225" t="str">
        <f t="shared" si="7"/>
        <v/>
      </c>
      <c r="AC54" s="226"/>
      <c r="AD54" s="226"/>
      <c r="AE54" s="252"/>
    </row>
    <row r="55" spans="1:33" ht="57.75" customHeight="1" x14ac:dyDescent="0.45">
      <c r="A55" s="76">
        <v>26</v>
      </c>
      <c r="B55" s="244" t="s">
        <v>77</v>
      </c>
      <c r="C55" s="245"/>
      <c r="D55" s="358"/>
      <c r="E55" s="359"/>
      <c r="F55" s="360"/>
      <c r="G55" s="275" t="str">
        <f t="shared" ref="G55" si="8">IF(D$39="","",IF(D55="","",D55/D$39))</f>
        <v/>
      </c>
      <c r="H55" s="259"/>
      <c r="I55" s="259"/>
      <c r="J55" s="276"/>
      <c r="K55" s="269"/>
      <c r="L55" s="270"/>
      <c r="M55" s="271"/>
      <c r="N55" s="225" t="str">
        <f t="shared" si="5"/>
        <v/>
      </c>
      <c r="O55" s="226"/>
      <c r="P55" s="226"/>
      <c r="Q55" s="227"/>
      <c r="R55" s="269"/>
      <c r="S55" s="270"/>
      <c r="T55" s="271"/>
      <c r="U55" s="225" t="str">
        <f t="shared" si="6"/>
        <v/>
      </c>
      <c r="V55" s="226"/>
      <c r="W55" s="226"/>
      <c r="X55" s="227"/>
      <c r="Y55" s="269"/>
      <c r="Z55" s="270"/>
      <c r="AA55" s="271"/>
      <c r="AB55" s="225" t="str">
        <f t="shared" si="7"/>
        <v/>
      </c>
      <c r="AC55" s="226"/>
      <c r="AD55" s="226"/>
      <c r="AE55" s="252"/>
      <c r="AG55" s="5"/>
    </row>
    <row r="56" spans="1:33" ht="62.25" customHeight="1" x14ac:dyDescent="0.45">
      <c r="A56" s="76">
        <v>27</v>
      </c>
      <c r="B56" s="244" t="s">
        <v>54</v>
      </c>
      <c r="C56" s="245"/>
      <c r="D56" s="258">
        <f>IF(D53="","",(D53+D54+D55))</f>
        <v>3400.85</v>
      </c>
      <c r="E56" s="259"/>
      <c r="F56" s="260"/>
      <c r="G56" s="275">
        <f t="shared" si="4"/>
        <v>340.08499999999998</v>
      </c>
      <c r="H56" s="259"/>
      <c r="I56" s="259"/>
      <c r="J56" s="276"/>
      <c r="K56" s="277" t="str">
        <f>IF(K54="","",(K54+K55))</f>
        <v/>
      </c>
      <c r="L56" s="226"/>
      <c r="M56" s="257"/>
      <c r="N56" s="225" t="str">
        <f t="shared" si="5"/>
        <v/>
      </c>
      <c r="O56" s="226"/>
      <c r="P56" s="226"/>
      <c r="Q56" s="227"/>
      <c r="R56" s="277" t="str">
        <f>IF(R54="","",(R54+R55))</f>
        <v/>
      </c>
      <c r="S56" s="226"/>
      <c r="T56" s="257"/>
      <c r="U56" s="225" t="str">
        <f t="shared" si="6"/>
        <v/>
      </c>
      <c r="V56" s="226"/>
      <c r="W56" s="226"/>
      <c r="X56" s="227"/>
      <c r="Y56" s="277" t="str">
        <f>IF(Y54="","",(Y54+Y55))</f>
        <v/>
      </c>
      <c r="Z56" s="226"/>
      <c r="AA56" s="257"/>
      <c r="AB56" s="225" t="str">
        <f t="shared" si="7"/>
        <v/>
      </c>
      <c r="AC56" s="226"/>
      <c r="AD56" s="226"/>
      <c r="AE56" s="252"/>
      <c r="AG56" s="5"/>
    </row>
    <row r="57" spans="1:33" ht="32.25" customHeight="1" thickBot="1" x14ac:dyDescent="0.5">
      <c r="A57" s="77">
        <v>28</v>
      </c>
      <c r="B57" s="342" t="s">
        <v>60</v>
      </c>
      <c r="C57" s="343"/>
      <c r="D57" s="400">
        <f>IF(D56="","",ROUND(D56/(SUM(D40:F43)),3))</f>
        <v>0.54400000000000004</v>
      </c>
      <c r="E57" s="401"/>
      <c r="F57" s="401"/>
      <c r="G57" s="401"/>
      <c r="H57" s="401"/>
      <c r="I57" s="401"/>
      <c r="J57" s="402"/>
      <c r="K57" s="403" t="str">
        <f>IF(K56="","",ROUND(K56/(SUM(K40:M43)),3))</f>
        <v/>
      </c>
      <c r="L57" s="401"/>
      <c r="M57" s="401"/>
      <c r="N57" s="401"/>
      <c r="O57" s="401"/>
      <c r="P57" s="401"/>
      <c r="Q57" s="402"/>
      <c r="R57" s="403" t="str">
        <f>IF(R56="","",ROUND(R56/(SUM(R40:T43)),3))</f>
        <v/>
      </c>
      <c r="S57" s="401"/>
      <c r="T57" s="401"/>
      <c r="U57" s="401"/>
      <c r="V57" s="401"/>
      <c r="W57" s="401"/>
      <c r="X57" s="402"/>
      <c r="Y57" s="403" t="str">
        <f>IF(Y56="","",ROUND(Y56/(SUM(Y40:AA43)),3))</f>
        <v/>
      </c>
      <c r="Z57" s="401"/>
      <c r="AA57" s="401"/>
      <c r="AB57" s="401"/>
      <c r="AC57" s="401"/>
      <c r="AD57" s="401"/>
      <c r="AE57" s="404"/>
      <c r="AF57" s="10"/>
      <c r="AG57" s="5"/>
    </row>
    <row r="58" spans="1:33" ht="36" customHeight="1" thickTop="1" thickBot="1" x14ac:dyDescent="0.3">
      <c r="A58" s="241"/>
      <c r="B58" s="242"/>
      <c r="C58" s="243"/>
      <c r="D58" s="336" t="s">
        <v>37</v>
      </c>
      <c r="E58" s="298"/>
      <c r="F58" s="299"/>
      <c r="G58" s="300" t="s">
        <v>79</v>
      </c>
      <c r="H58" s="301"/>
      <c r="I58" s="301"/>
      <c r="J58" s="302"/>
      <c r="K58" s="297" t="s">
        <v>37</v>
      </c>
      <c r="L58" s="298"/>
      <c r="M58" s="299"/>
      <c r="N58" s="300" t="s">
        <v>79</v>
      </c>
      <c r="O58" s="301"/>
      <c r="P58" s="301"/>
      <c r="Q58" s="302"/>
      <c r="R58" s="297" t="s">
        <v>37</v>
      </c>
      <c r="S58" s="298"/>
      <c r="T58" s="299"/>
      <c r="U58" s="300" t="s">
        <v>79</v>
      </c>
      <c r="V58" s="301"/>
      <c r="W58" s="301"/>
      <c r="X58" s="302"/>
      <c r="Y58" s="297" t="s">
        <v>37</v>
      </c>
      <c r="Z58" s="298"/>
      <c r="AA58" s="335"/>
      <c r="AB58" s="396" t="s">
        <v>79</v>
      </c>
      <c r="AC58" s="301"/>
      <c r="AD58" s="301"/>
      <c r="AE58" s="397"/>
      <c r="AG58" s="5"/>
    </row>
    <row r="59" spans="1:33" ht="36" customHeight="1" thickTop="1" x14ac:dyDescent="0.45">
      <c r="A59" s="84">
        <v>29</v>
      </c>
      <c r="B59" s="306" t="s">
        <v>23</v>
      </c>
      <c r="C59" s="307"/>
      <c r="D59" s="323">
        <v>120</v>
      </c>
      <c r="E59" s="324"/>
      <c r="F59" s="325"/>
      <c r="G59" s="372">
        <f>IF(D$39="","",IF(D59="","",D59/D$39))</f>
        <v>12</v>
      </c>
      <c r="H59" s="373"/>
      <c r="I59" s="373"/>
      <c r="J59" s="399"/>
      <c r="K59" s="369"/>
      <c r="L59" s="370"/>
      <c r="M59" s="371"/>
      <c r="N59" s="372" t="str">
        <f>IF(K$39="","",IF(K59="","",K59/K$39))</f>
        <v/>
      </c>
      <c r="O59" s="373"/>
      <c r="P59" s="373"/>
      <c r="Q59" s="399"/>
      <c r="R59" s="369"/>
      <c r="S59" s="370"/>
      <c r="T59" s="371"/>
      <c r="U59" s="372" t="str">
        <f>IF(R$39="","",IF(R59="","",R59/R$39))</f>
        <v/>
      </c>
      <c r="V59" s="373"/>
      <c r="W59" s="373"/>
      <c r="X59" s="399"/>
      <c r="Y59" s="369"/>
      <c r="Z59" s="370"/>
      <c r="AA59" s="371"/>
      <c r="AB59" s="372" t="str">
        <f>IF(Y$39="","",IF(Y59="","",Y59/Y$39))</f>
        <v/>
      </c>
      <c r="AC59" s="373"/>
      <c r="AD59" s="373"/>
      <c r="AE59" s="374"/>
    </row>
    <row r="60" spans="1:33" ht="36" customHeight="1" x14ac:dyDescent="0.45">
      <c r="A60" s="84">
        <v>30</v>
      </c>
      <c r="B60" s="385" t="s">
        <v>24</v>
      </c>
      <c r="C60" s="386"/>
      <c r="D60" s="266">
        <v>100</v>
      </c>
      <c r="E60" s="267"/>
      <c r="F60" s="268"/>
      <c r="G60" s="225">
        <f>IF(D$39="","",IF(D60="","",D60/D$39))</f>
        <v>10</v>
      </c>
      <c r="H60" s="226"/>
      <c r="I60" s="226"/>
      <c r="J60" s="227"/>
      <c r="K60" s="269"/>
      <c r="L60" s="270"/>
      <c r="M60" s="271"/>
      <c r="N60" s="225" t="str">
        <f>IF(K$39="","",IF(K60="","",K60/K$39))</f>
        <v/>
      </c>
      <c r="O60" s="226"/>
      <c r="P60" s="226"/>
      <c r="Q60" s="227"/>
      <c r="R60" s="269"/>
      <c r="S60" s="270"/>
      <c r="T60" s="271"/>
      <c r="U60" s="225" t="str">
        <f>IF(R$39="","",IF(R60="","",R60/R$39))</f>
        <v/>
      </c>
      <c r="V60" s="226"/>
      <c r="W60" s="226"/>
      <c r="X60" s="227"/>
      <c r="Y60" s="269"/>
      <c r="Z60" s="270"/>
      <c r="AA60" s="271"/>
      <c r="AB60" s="225" t="str">
        <f t="shared" ref="AB60:AB63" si="9">IF(Y$39="","",IF(Y60="","",Y60/Y$39))</f>
        <v/>
      </c>
      <c r="AC60" s="226"/>
      <c r="AD60" s="226"/>
      <c r="AE60" s="252"/>
    </row>
    <row r="61" spans="1:33" ht="36" customHeight="1" x14ac:dyDescent="0.45">
      <c r="A61" s="85">
        <v>31</v>
      </c>
      <c r="B61" s="385" t="s">
        <v>25</v>
      </c>
      <c r="C61" s="386"/>
      <c r="D61" s="266">
        <v>750</v>
      </c>
      <c r="E61" s="267"/>
      <c r="F61" s="268"/>
      <c r="G61" s="225">
        <f>IF(D$39="","",IF(D61="","",D61/D$39))</f>
        <v>75</v>
      </c>
      <c r="H61" s="226"/>
      <c r="I61" s="226"/>
      <c r="J61" s="227"/>
      <c r="K61" s="269"/>
      <c r="L61" s="270"/>
      <c r="M61" s="271"/>
      <c r="N61" s="225" t="str">
        <f>IF(K$39="","",IF(K61="","",K61/K$39))</f>
        <v/>
      </c>
      <c r="O61" s="226"/>
      <c r="P61" s="226"/>
      <c r="Q61" s="227"/>
      <c r="R61" s="269"/>
      <c r="S61" s="270"/>
      <c r="T61" s="271"/>
      <c r="U61" s="225" t="str">
        <f t="shared" ref="U61:U63" si="10">IF(R$39="","",IF(R61="","",R61/R$39))</f>
        <v/>
      </c>
      <c r="V61" s="226"/>
      <c r="W61" s="226"/>
      <c r="X61" s="227"/>
      <c r="Y61" s="269"/>
      <c r="Z61" s="270"/>
      <c r="AA61" s="271"/>
      <c r="AB61" s="225" t="str">
        <f t="shared" si="9"/>
        <v/>
      </c>
      <c r="AC61" s="226"/>
      <c r="AD61" s="226"/>
      <c r="AE61" s="252"/>
    </row>
    <row r="62" spans="1:33" ht="36" customHeight="1" x14ac:dyDescent="0.45">
      <c r="A62" s="84">
        <v>32</v>
      </c>
      <c r="B62" s="385" t="s">
        <v>26</v>
      </c>
      <c r="C62" s="386"/>
      <c r="D62" s="378"/>
      <c r="E62" s="152"/>
      <c r="F62" s="357"/>
      <c r="G62" s="225" t="str">
        <f>IF(D$39="","",IF(D62="","",D62/D$39))</f>
        <v/>
      </c>
      <c r="H62" s="226"/>
      <c r="I62" s="226"/>
      <c r="J62" s="227"/>
      <c r="K62" s="269"/>
      <c r="L62" s="270"/>
      <c r="M62" s="271"/>
      <c r="N62" s="225" t="str">
        <f t="shared" ref="N62" si="11">IF(K$39="","",IF(K62="","",K62/K$39))</f>
        <v/>
      </c>
      <c r="O62" s="226"/>
      <c r="P62" s="226"/>
      <c r="Q62" s="227"/>
      <c r="R62" s="269"/>
      <c r="S62" s="270"/>
      <c r="T62" s="271"/>
      <c r="U62" s="225" t="str">
        <f t="shared" si="10"/>
        <v/>
      </c>
      <c r="V62" s="226"/>
      <c r="W62" s="226"/>
      <c r="X62" s="227"/>
      <c r="Y62" s="269"/>
      <c r="Z62" s="270"/>
      <c r="AA62" s="271"/>
      <c r="AB62" s="225" t="str">
        <f t="shared" si="9"/>
        <v/>
      </c>
      <c r="AC62" s="226"/>
      <c r="AD62" s="226"/>
      <c r="AE62" s="252"/>
    </row>
    <row r="63" spans="1:33" ht="36" customHeight="1" thickBot="1" x14ac:dyDescent="0.5">
      <c r="A63" s="86">
        <v>33</v>
      </c>
      <c r="B63" s="236" t="s">
        <v>27</v>
      </c>
      <c r="C63" s="237"/>
      <c r="D63" s="315"/>
      <c r="E63" s="316"/>
      <c r="F63" s="317"/>
      <c r="G63" s="249" t="str">
        <f>IF(D$39="","",IF(D63="","",D63/D$39))</f>
        <v/>
      </c>
      <c r="H63" s="250"/>
      <c r="I63" s="250"/>
      <c r="J63" s="290"/>
      <c r="K63" s="291"/>
      <c r="L63" s="292"/>
      <c r="M63" s="293"/>
      <c r="N63" s="249" t="str">
        <f>IF(K$39="","",IF(K63="","",K63/K$39))</f>
        <v/>
      </c>
      <c r="O63" s="250"/>
      <c r="P63" s="250"/>
      <c r="Q63" s="290"/>
      <c r="R63" s="291"/>
      <c r="S63" s="292"/>
      <c r="T63" s="293"/>
      <c r="U63" s="249" t="str">
        <f t="shared" si="10"/>
        <v/>
      </c>
      <c r="V63" s="250"/>
      <c r="W63" s="250"/>
      <c r="X63" s="290"/>
      <c r="Y63" s="291"/>
      <c r="Z63" s="292"/>
      <c r="AA63" s="293"/>
      <c r="AB63" s="249" t="str">
        <f t="shared" si="9"/>
        <v/>
      </c>
      <c r="AC63" s="250"/>
      <c r="AD63" s="250"/>
      <c r="AE63" s="251"/>
    </row>
    <row r="64" spans="1:33" ht="36" customHeight="1" x14ac:dyDescent="0.5">
      <c r="A64" s="81">
        <v>34</v>
      </c>
      <c r="B64" s="230" t="s">
        <v>58</v>
      </c>
      <c r="C64" s="231"/>
      <c r="D64" s="394">
        <f>IF(D39="","",SUM(D40,D41,D42,D43,D45,D47,D49,D56,D51))</f>
        <v>38950.85</v>
      </c>
      <c r="E64" s="376"/>
      <c r="F64" s="393"/>
      <c r="G64" s="375">
        <f>IF(D39="","",SUM(G40,G41,G42,G43,G45,G47,G49,G51,G56))</f>
        <v>3895.085</v>
      </c>
      <c r="H64" s="376"/>
      <c r="I64" s="376"/>
      <c r="J64" s="377"/>
      <c r="K64" s="392" t="str">
        <f>IF(K39="","",SUM(K40,K41,K42,K43,K46,K48,K50,K56,K52))</f>
        <v/>
      </c>
      <c r="L64" s="376"/>
      <c r="M64" s="393"/>
      <c r="N64" s="375" t="str">
        <f>IF(K39="","",SUM(N40,N41,N42,N43,N45,N47,N49,N51,N56))</f>
        <v/>
      </c>
      <c r="O64" s="376"/>
      <c r="P64" s="376"/>
      <c r="Q64" s="377"/>
      <c r="R64" s="392" t="str">
        <f>IF(R39="","",SUM(R40,R41,R42,R43,R46,R48,R50,R56,R52))</f>
        <v/>
      </c>
      <c r="S64" s="376"/>
      <c r="T64" s="393"/>
      <c r="U64" s="375" t="str">
        <f>IF(R39="","",SUM(U40,U41,U42,U43,U45,U47,U49,U51,U56))</f>
        <v/>
      </c>
      <c r="V64" s="376"/>
      <c r="W64" s="376"/>
      <c r="X64" s="377"/>
      <c r="Y64" s="392" t="str">
        <f>IF(Y39="","",SUM(Y40,Y41,Y42,Y43,Y46,Y48,Y50,Y56,Y52))</f>
        <v/>
      </c>
      <c r="Z64" s="376"/>
      <c r="AA64" s="393"/>
      <c r="AB64" s="375" t="str">
        <f>IF(Y39="","",SUM(AB40,AB41,AB42,AB43,AB45,AB47,AB49,AB51,AB56))</f>
        <v/>
      </c>
      <c r="AC64" s="376"/>
      <c r="AD64" s="376"/>
      <c r="AE64" s="387"/>
    </row>
    <row r="65" spans="1:31" ht="36" customHeight="1" x14ac:dyDescent="0.5">
      <c r="A65" s="76">
        <v>35</v>
      </c>
      <c r="B65" s="228" t="s">
        <v>81</v>
      </c>
      <c r="C65" s="229"/>
      <c r="D65" s="379">
        <f>IF(D35="","",D35*D36)</f>
        <v>143.90479999999999</v>
      </c>
      <c r="E65" s="380"/>
      <c r="F65" s="380"/>
      <c r="G65" s="380"/>
      <c r="H65" s="380"/>
      <c r="I65" s="380"/>
      <c r="J65" s="381"/>
      <c r="K65" s="379" t="str">
        <f>IF(K35="","",K35*K36)</f>
        <v/>
      </c>
      <c r="L65" s="380"/>
      <c r="M65" s="380"/>
      <c r="N65" s="380"/>
      <c r="O65" s="380"/>
      <c r="P65" s="380"/>
      <c r="Q65" s="381"/>
      <c r="R65" s="379" t="str">
        <f>IF(R35="","",R35*R36)</f>
        <v/>
      </c>
      <c r="S65" s="380"/>
      <c r="T65" s="380"/>
      <c r="U65" s="380"/>
      <c r="V65" s="380"/>
      <c r="W65" s="380"/>
      <c r="X65" s="381"/>
      <c r="Y65" s="388" t="str">
        <f>IF(Y35="","",Y35*Y36)</f>
        <v/>
      </c>
      <c r="Z65" s="380"/>
      <c r="AA65" s="380"/>
      <c r="AB65" s="380"/>
      <c r="AC65" s="380"/>
      <c r="AD65" s="380"/>
      <c r="AE65" s="389"/>
    </row>
    <row r="66" spans="1:31" ht="52.5" customHeight="1" thickBot="1" x14ac:dyDescent="0.3">
      <c r="A66" s="87">
        <v>36</v>
      </c>
      <c r="B66" s="234" t="s">
        <v>82</v>
      </c>
      <c r="C66" s="235"/>
      <c r="D66" s="382">
        <f>IF(D65="","",G64/D65)</f>
        <v>27.067095746632496</v>
      </c>
      <c r="E66" s="383"/>
      <c r="F66" s="383"/>
      <c r="G66" s="383"/>
      <c r="H66" s="383"/>
      <c r="I66" s="383"/>
      <c r="J66" s="384"/>
      <c r="K66" s="390" t="str">
        <f>IF(L65="","",N64/L65)</f>
        <v/>
      </c>
      <c r="L66" s="383"/>
      <c r="M66" s="383"/>
      <c r="N66" s="383"/>
      <c r="O66" s="383"/>
      <c r="P66" s="383"/>
      <c r="Q66" s="384"/>
      <c r="R66" s="390" t="str">
        <f>IF(T65="","",U64/T65)</f>
        <v/>
      </c>
      <c r="S66" s="383"/>
      <c r="T66" s="383"/>
      <c r="U66" s="383"/>
      <c r="V66" s="383"/>
      <c r="W66" s="383"/>
      <c r="X66" s="384"/>
      <c r="Y66" s="390" t="str">
        <f>IF(AB65="","",AC64/AB65)</f>
        <v/>
      </c>
      <c r="Z66" s="383"/>
      <c r="AA66" s="383"/>
      <c r="AB66" s="383"/>
      <c r="AC66" s="383"/>
      <c r="AD66" s="383"/>
      <c r="AE66" s="391"/>
    </row>
  </sheetData>
  <sheetProtection selectLockedCells="1"/>
  <customSheetViews>
    <customSheetView guid="{1D307784-EF3F-48C7-8B57-FF35418CEED1}" scale="55" showPageBreaks="1" fitToPage="1" printArea="1">
      <selection activeCell="Y7" sqref="Y7"/>
      <pageMargins left="0" right="0" top="0.5" bottom="0" header="0.17" footer="0.5"/>
      <printOptions horizontalCentered="1" verticalCentered="1"/>
      <pageSetup scale="30" fitToHeight="0" orientation="portrait" horizontalDpi="300" verticalDpi="300" r:id="rId1"/>
      <headerFooter>
        <oddHeader>&amp;C&amp;"-,Bold"&amp;36Ohio Department of Transportation</oddHeader>
      </headerFooter>
    </customSheetView>
  </customSheetViews>
  <mergeCells count="385">
    <mergeCell ref="N56:Q56"/>
    <mergeCell ref="U56:X56"/>
    <mergeCell ref="R56:T56"/>
    <mergeCell ref="K23:Q23"/>
    <mergeCell ref="C4:G4"/>
    <mergeCell ref="W3:Y3"/>
    <mergeCell ref="H9:M9"/>
    <mergeCell ref="N9:R9"/>
    <mergeCell ref="C12:G12"/>
    <mergeCell ref="R35:X35"/>
    <mergeCell ref="Y35:AE35"/>
    <mergeCell ref="Y36:AE36"/>
    <mergeCell ref="R36:X36"/>
    <mergeCell ref="K36:Q36"/>
    <mergeCell ref="D36:J36"/>
    <mergeCell ref="G17:H17"/>
    <mergeCell ref="N16:R16"/>
    <mergeCell ref="K29:Q29"/>
    <mergeCell ref="R29:X29"/>
    <mergeCell ref="R28:X28"/>
    <mergeCell ref="R27:X27"/>
    <mergeCell ref="Y34:AE34"/>
    <mergeCell ref="Y33:AE33"/>
    <mergeCell ref="AB51:AE51"/>
    <mergeCell ref="K59:M59"/>
    <mergeCell ref="G59:J59"/>
    <mergeCell ref="U59:X59"/>
    <mergeCell ref="Y59:AA59"/>
    <mergeCell ref="D58:F58"/>
    <mergeCell ref="G58:J58"/>
    <mergeCell ref="K58:M58"/>
    <mergeCell ref="N58:Q58"/>
    <mergeCell ref="D57:J57"/>
    <mergeCell ref="K57:Q57"/>
    <mergeCell ref="R57:X57"/>
    <mergeCell ref="Y57:AE57"/>
    <mergeCell ref="N59:Q59"/>
    <mergeCell ref="Y51:AA51"/>
    <mergeCell ref="AB53:AE53"/>
    <mergeCell ref="Y53:AA53"/>
    <mergeCell ref="Y58:AA58"/>
    <mergeCell ref="AB58:AE58"/>
    <mergeCell ref="R53:T53"/>
    <mergeCell ref="AB45:AE45"/>
    <mergeCell ref="Y45:AA45"/>
    <mergeCell ref="U45:X45"/>
    <mergeCell ref="B60:C60"/>
    <mergeCell ref="AB64:AE64"/>
    <mergeCell ref="Y65:AE65"/>
    <mergeCell ref="R65:X65"/>
    <mergeCell ref="K65:Q65"/>
    <mergeCell ref="Y66:AE66"/>
    <mergeCell ref="R66:X66"/>
    <mergeCell ref="K66:Q66"/>
    <mergeCell ref="Y64:AA64"/>
    <mergeCell ref="U64:X64"/>
    <mergeCell ref="R64:T64"/>
    <mergeCell ref="K64:M64"/>
    <mergeCell ref="K60:M60"/>
    <mergeCell ref="G60:J60"/>
    <mergeCell ref="N60:Q60"/>
    <mergeCell ref="R63:T63"/>
    <mergeCell ref="R62:T62"/>
    <mergeCell ref="R61:T61"/>
    <mergeCell ref="B66:C66"/>
    <mergeCell ref="B61:C61"/>
    <mergeCell ref="B62:C62"/>
    <mergeCell ref="N64:Q64"/>
    <mergeCell ref="D64:F64"/>
    <mergeCell ref="D60:F60"/>
    <mergeCell ref="G64:J64"/>
    <mergeCell ref="D62:F62"/>
    <mergeCell ref="D63:F63"/>
    <mergeCell ref="D65:J65"/>
    <mergeCell ref="D66:J66"/>
    <mergeCell ref="N63:Q63"/>
    <mergeCell ref="D61:F61"/>
    <mergeCell ref="K61:M61"/>
    <mergeCell ref="G61:J61"/>
    <mergeCell ref="G62:J62"/>
    <mergeCell ref="G63:J63"/>
    <mergeCell ref="N61:Q61"/>
    <mergeCell ref="N62:Q62"/>
    <mergeCell ref="K62:M62"/>
    <mergeCell ref="K63:M63"/>
    <mergeCell ref="R60:T60"/>
    <mergeCell ref="R59:T59"/>
    <mergeCell ref="AB59:AE59"/>
    <mergeCell ref="AB54:AE54"/>
    <mergeCell ref="AB60:AE60"/>
    <mergeCell ref="AB56:AE56"/>
    <mergeCell ref="Y54:AA54"/>
    <mergeCell ref="R55:T55"/>
    <mergeCell ref="U52:X52"/>
    <mergeCell ref="U54:X54"/>
    <mergeCell ref="Y56:AA56"/>
    <mergeCell ref="N45:Q45"/>
    <mergeCell ref="K45:M45"/>
    <mergeCell ref="R45:T45"/>
    <mergeCell ref="R42:T42"/>
    <mergeCell ref="R47:T47"/>
    <mergeCell ref="Y47:AA47"/>
    <mergeCell ref="Y46:AA46"/>
    <mergeCell ref="AB44:AE44"/>
    <mergeCell ref="AB42:AE42"/>
    <mergeCell ref="AB43:AE43"/>
    <mergeCell ref="AB46:AE46"/>
    <mergeCell ref="AB47:AE47"/>
    <mergeCell ref="Y42:AA42"/>
    <mergeCell ref="R46:T46"/>
    <mergeCell ref="U46:X46"/>
    <mergeCell ref="U47:X47"/>
    <mergeCell ref="Y44:AA44"/>
    <mergeCell ref="U44:X44"/>
    <mergeCell ref="R44:T44"/>
    <mergeCell ref="N44:Q44"/>
    <mergeCell ref="K44:M44"/>
    <mergeCell ref="G54:J54"/>
    <mergeCell ref="K55:M55"/>
    <mergeCell ref="G55:J55"/>
    <mergeCell ref="D55:F55"/>
    <mergeCell ref="K54:M54"/>
    <mergeCell ref="N50:Q50"/>
    <mergeCell ref="K51:M51"/>
    <mergeCell ref="N51:Q51"/>
    <mergeCell ref="U55:X55"/>
    <mergeCell ref="U51:X51"/>
    <mergeCell ref="G44:J44"/>
    <mergeCell ref="D44:F44"/>
    <mergeCell ref="Y41:AA41"/>
    <mergeCell ref="Y40:AA40"/>
    <mergeCell ref="K40:M40"/>
    <mergeCell ref="R40:T40"/>
    <mergeCell ref="U41:X41"/>
    <mergeCell ref="R41:T41"/>
    <mergeCell ref="U43:X43"/>
    <mergeCell ref="R43:T43"/>
    <mergeCell ref="U42:X42"/>
    <mergeCell ref="N41:Q41"/>
    <mergeCell ref="B57:C57"/>
    <mergeCell ref="B50:C50"/>
    <mergeCell ref="B52:C52"/>
    <mergeCell ref="N42:Q42"/>
    <mergeCell ref="K42:M42"/>
    <mergeCell ref="D49:F49"/>
    <mergeCell ref="D48:F48"/>
    <mergeCell ref="N43:Q43"/>
    <mergeCell ref="K43:M43"/>
    <mergeCell ref="K49:M49"/>
    <mergeCell ref="N49:Q49"/>
    <mergeCell ref="K48:M48"/>
    <mergeCell ref="N48:Q48"/>
    <mergeCell ref="G51:J51"/>
    <mergeCell ref="G50:J50"/>
    <mergeCell ref="K52:M52"/>
    <mergeCell ref="N52:Q52"/>
    <mergeCell ref="G45:J45"/>
    <mergeCell ref="D50:F50"/>
    <mergeCell ref="N54:Q54"/>
    <mergeCell ref="N55:Q55"/>
    <mergeCell ref="B55:C55"/>
    <mergeCell ref="B53:C53"/>
    <mergeCell ref="D53:F53"/>
    <mergeCell ref="AB41:AE41"/>
    <mergeCell ref="AB40:AE40"/>
    <mergeCell ref="D32:J32"/>
    <mergeCell ref="N38:Q38"/>
    <mergeCell ref="K38:M38"/>
    <mergeCell ref="G38:J38"/>
    <mergeCell ref="D38:F38"/>
    <mergeCell ref="K41:M41"/>
    <mergeCell ref="R31:X31"/>
    <mergeCell ref="AB38:AE38"/>
    <mergeCell ref="Y38:AA38"/>
    <mergeCell ref="U38:X38"/>
    <mergeCell ref="R38:T38"/>
    <mergeCell ref="G40:J40"/>
    <mergeCell ref="D40:F40"/>
    <mergeCell ref="D41:F41"/>
    <mergeCell ref="G41:J41"/>
    <mergeCell ref="D39:J39"/>
    <mergeCell ref="K39:Q39"/>
    <mergeCell ref="D31:J31"/>
    <mergeCell ref="K33:Q33"/>
    <mergeCell ref="K34:Q34"/>
    <mergeCell ref="Y32:AE32"/>
    <mergeCell ref="Y31:AE31"/>
    <mergeCell ref="B59:C59"/>
    <mergeCell ref="R39:X39"/>
    <mergeCell ref="Y39:AE39"/>
    <mergeCell ref="R33:X33"/>
    <mergeCell ref="R32:X32"/>
    <mergeCell ref="D43:F43"/>
    <mergeCell ref="Y43:AA43"/>
    <mergeCell ref="B39:C39"/>
    <mergeCell ref="B46:C46"/>
    <mergeCell ref="K46:M46"/>
    <mergeCell ref="N46:Q46"/>
    <mergeCell ref="G46:J46"/>
    <mergeCell ref="A44:C44"/>
    <mergeCell ref="D59:F59"/>
    <mergeCell ref="G43:J43"/>
    <mergeCell ref="AB55:AE55"/>
    <mergeCell ref="R54:T54"/>
    <mergeCell ref="R52:T52"/>
    <mergeCell ref="D42:F42"/>
    <mergeCell ref="G42:J42"/>
    <mergeCell ref="R48:T48"/>
    <mergeCell ref="Y52:AA52"/>
    <mergeCell ref="AB52:AE52"/>
    <mergeCell ref="AB50:AE50"/>
    <mergeCell ref="B36:C36"/>
    <mergeCell ref="B35:C35"/>
    <mergeCell ref="D35:J35"/>
    <mergeCell ref="K35:Q35"/>
    <mergeCell ref="U63:X63"/>
    <mergeCell ref="U62:X62"/>
    <mergeCell ref="U61:X61"/>
    <mergeCell ref="Y63:AA63"/>
    <mergeCell ref="Y62:AA62"/>
    <mergeCell ref="Y61:AA61"/>
    <mergeCell ref="K50:M50"/>
    <mergeCell ref="Y60:AA60"/>
    <mergeCell ref="K56:M56"/>
    <mergeCell ref="U50:X50"/>
    <mergeCell ref="Y50:AA50"/>
    <mergeCell ref="R51:T51"/>
    <mergeCell ref="R50:T50"/>
    <mergeCell ref="R58:T58"/>
    <mergeCell ref="U58:X58"/>
    <mergeCell ref="Y55:AA55"/>
    <mergeCell ref="G48:J48"/>
    <mergeCell ref="D45:F45"/>
    <mergeCell ref="B40:C40"/>
    <mergeCell ref="G53:J53"/>
    <mergeCell ref="AB63:AE63"/>
    <mergeCell ref="AB62:AE62"/>
    <mergeCell ref="AB61:AE61"/>
    <mergeCell ref="G52:J52"/>
    <mergeCell ref="D46:F46"/>
    <mergeCell ref="D56:F56"/>
    <mergeCell ref="D54:F54"/>
    <mergeCell ref="D52:F52"/>
    <mergeCell ref="D51:F51"/>
    <mergeCell ref="K47:M47"/>
    <mergeCell ref="N47:Q47"/>
    <mergeCell ref="D47:F47"/>
    <mergeCell ref="G47:J47"/>
    <mergeCell ref="G56:J56"/>
    <mergeCell ref="AB49:AE49"/>
    <mergeCell ref="Y49:AA49"/>
    <mergeCell ref="Y48:AA48"/>
    <mergeCell ref="U48:X48"/>
    <mergeCell ref="U49:X49"/>
    <mergeCell ref="AB48:AE48"/>
    <mergeCell ref="R49:T49"/>
    <mergeCell ref="N53:Q53"/>
    <mergeCell ref="K53:M53"/>
    <mergeCell ref="U53:X53"/>
    <mergeCell ref="K32:Q32"/>
    <mergeCell ref="K31:Q31"/>
    <mergeCell ref="U40:X40"/>
    <mergeCell ref="B65:C65"/>
    <mergeCell ref="B64:C64"/>
    <mergeCell ref="A19:C19"/>
    <mergeCell ref="B41:C41"/>
    <mergeCell ref="B42:C42"/>
    <mergeCell ref="B43:C43"/>
    <mergeCell ref="B45:C45"/>
    <mergeCell ref="B47:C47"/>
    <mergeCell ref="B49:C49"/>
    <mergeCell ref="B51:C51"/>
    <mergeCell ref="B48:C48"/>
    <mergeCell ref="B63:C63"/>
    <mergeCell ref="A38:C38"/>
    <mergeCell ref="A58:C58"/>
    <mergeCell ref="B56:C56"/>
    <mergeCell ref="A37:AE37"/>
    <mergeCell ref="U60:X60"/>
    <mergeCell ref="B29:C29"/>
    <mergeCell ref="N40:Q40"/>
    <mergeCell ref="G49:J49"/>
    <mergeCell ref="B54:C54"/>
    <mergeCell ref="B30:C30"/>
    <mergeCell ref="B28:C28"/>
    <mergeCell ref="D25:J25"/>
    <mergeCell ref="D24:J24"/>
    <mergeCell ref="D23:J23"/>
    <mergeCell ref="D22:J22"/>
    <mergeCell ref="A18:E18"/>
    <mergeCell ref="S17:Y17"/>
    <mergeCell ref="Z17:Z18"/>
    <mergeCell ref="S18:Y18"/>
    <mergeCell ref="N17:R18"/>
    <mergeCell ref="R23:X23"/>
    <mergeCell ref="R22:X22"/>
    <mergeCell ref="A17:E17"/>
    <mergeCell ref="D30:J30"/>
    <mergeCell ref="K27:Q27"/>
    <mergeCell ref="K28:Q28"/>
    <mergeCell ref="Y30:AE30"/>
    <mergeCell ref="K30:Q30"/>
    <mergeCell ref="R30:X30"/>
    <mergeCell ref="R24:X24"/>
    <mergeCell ref="K25:Q25"/>
    <mergeCell ref="K24:Q24"/>
    <mergeCell ref="D29:J29"/>
    <mergeCell ref="A1:B1"/>
    <mergeCell ref="D28:J28"/>
    <mergeCell ref="D27:J27"/>
    <mergeCell ref="B27:C27"/>
    <mergeCell ref="A25:C25"/>
    <mergeCell ref="A24:C24"/>
    <mergeCell ref="A23:C23"/>
    <mergeCell ref="N15:AE15"/>
    <mergeCell ref="A15:M15"/>
    <mergeCell ref="D21:J21"/>
    <mergeCell ref="K21:Q21"/>
    <mergeCell ref="R21:X21"/>
    <mergeCell ref="R25:X25"/>
    <mergeCell ref="A26:AE26"/>
    <mergeCell ref="AA17:AC18"/>
    <mergeCell ref="AD17:AD18"/>
    <mergeCell ref="A16:E16"/>
    <mergeCell ref="H1:M1"/>
    <mergeCell ref="X5:Y5"/>
    <mergeCell ref="Z1:AE1"/>
    <mergeCell ref="X2:Y2"/>
    <mergeCell ref="X1:Y1"/>
    <mergeCell ref="G16:H16"/>
    <mergeCell ref="I16:M16"/>
    <mergeCell ref="C1:F1"/>
    <mergeCell ref="C6:G7"/>
    <mergeCell ref="H4:M4"/>
    <mergeCell ref="N8:R8"/>
    <mergeCell ref="N6:Y6"/>
    <mergeCell ref="N4:R4"/>
    <mergeCell ref="N3:R3"/>
    <mergeCell ref="N2:R2"/>
    <mergeCell ref="N1:R1"/>
    <mergeCell ref="H6:M6"/>
    <mergeCell ref="H3:M3"/>
    <mergeCell ref="H2:M2"/>
    <mergeCell ref="R34:X34"/>
    <mergeCell ref="D34:J34"/>
    <mergeCell ref="B34:C34"/>
    <mergeCell ref="D33:J33"/>
    <mergeCell ref="B33:C33"/>
    <mergeCell ref="B32:C32"/>
    <mergeCell ref="B31:C31"/>
    <mergeCell ref="A4:B4"/>
    <mergeCell ref="A3:B3"/>
    <mergeCell ref="A22:C22"/>
    <mergeCell ref="A20:AE20"/>
    <mergeCell ref="Y21:AE21"/>
    <mergeCell ref="Y25:AE25"/>
    <mergeCell ref="Y24:AE24"/>
    <mergeCell ref="Y23:AE23"/>
    <mergeCell ref="Y22:AE22"/>
    <mergeCell ref="A21:C21"/>
    <mergeCell ref="K22:Q22"/>
    <mergeCell ref="Y29:AE29"/>
    <mergeCell ref="Y28:AE28"/>
    <mergeCell ref="Y27:AE27"/>
    <mergeCell ref="I17:M17"/>
    <mergeCell ref="J18:K18"/>
    <mergeCell ref="A11:AE11"/>
    <mergeCell ref="N19:Z19"/>
    <mergeCell ref="S16:T16"/>
    <mergeCell ref="H5:M5"/>
    <mergeCell ref="N5:R5"/>
    <mergeCell ref="A2:B2"/>
    <mergeCell ref="A9:B9"/>
    <mergeCell ref="A6:B7"/>
    <mergeCell ref="A12:B12"/>
    <mergeCell ref="C8:F8"/>
    <mergeCell ref="C5:G5"/>
    <mergeCell ref="C3:F3"/>
    <mergeCell ref="C2:F2"/>
    <mergeCell ref="C9:F9"/>
    <mergeCell ref="A8:B8"/>
    <mergeCell ref="A5:B5"/>
    <mergeCell ref="Z2:AE2"/>
    <mergeCell ref="Z5:AB5"/>
    <mergeCell ref="Z3:AE3"/>
  </mergeCells>
  <printOptions horizontalCentered="1" verticalCentered="1"/>
  <pageMargins left="0" right="0" top="0.41666666666666669" bottom="0" header="0.17" footer="0.5"/>
  <pageSetup scale="30" fitToHeight="0" orientation="portrait" horizontalDpi="300" verticalDpi="300" r:id="rId2"/>
  <headerFooter>
    <oddHeader>&amp;C&amp;"-,Bold"&amp;22TE-45-20170120
(TE-45) Concrete Inspection Form</oddHeader>
  </headerFooter>
  <ignoredErrors>
    <ignoredError sqref="G53 N53 U53 AB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74"/>
  <sheetViews>
    <sheetView zoomScale="55" zoomScaleNormal="55" zoomScaleSheetLayoutView="40" zoomScalePageLayoutView="50" workbookViewId="0">
      <selection activeCell="D34" sqref="D34:F34"/>
    </sheetView>
  </sheetViews>
  <sheetFormatPr defaultRowHeight="12.75" x14ac:dyDescent="0.2"/>
  <cols>
    <col min="2" max="2" width="23.5703125" customWidth="1"/>
    <col min="3" max="3" width="22.140625" customWidth="1"/>
    <col min="6" max="6" width="22.140625" customWidth="1"/>
    <col min="12" max="12" width="14.140625" customWidth="1"/>
    <col min="13" max="13" width="15.140625" customWidth="1"/>
    <col min="19" max="19" width="12.5703125" customWidth="1"/>
    <col min="20" max="20" width="13.7109375" customWidth="1"/>
    <col min="22" max="22" width="5.42578125" customWidth="1"/>
    <col min="25" max="25" width="9.140625" customWidth="1"/>
    <col min="27" max="27" width="20.7109375" customWidth="1"/>
    <col min="31" max="31" width="12" customWidth="1"/>
    <col min="32" max="32" width="5.85546875" customWidth="1"/>
  </cols>
  <sheetData>
    <row r="1" spans="1:32" ht="13.5" thickBot="1" x14ac:dyDescent="0.25"/>
    <row r="2" spans="1:32" ht="36" customHeight="1" thickBot="1" x14ac:dyDescent="0.25">
      <c r="A2" s="542" t="s">
        <v>62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4"/>
      <c r="P2" s="542" t="s">
        <v>63</v>
      </c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4"/>
      <c r="AF2" s="12"/>
    </row>
    <row r="3" spans="1:32" ht="36" customHeight="1" thickBot="1" x14ac:dyDescent="0.25">
      <c r="A3" s="511" t="s">
        <v>64</v>
      </c>
      <c r="B3" s="512"/>
      <c r="C3" s="513"/>
      <c r="D3" s="545" t="s">
        <v>1</v>
      </c>
      <c r="E3" s="545"/>
      <c r="F3" s="546"/>
      <c r="G3" s="545" t="s">
        <v>65</v>
      </c>
      <c r="H3" s="545"/>
      <c r="I3" s="545"/>
      <c r="J3" s="545"/>
      <c r="K3" s="545"/>
      <c r="L3" s="545"/>
      <c r="M3" s="545"/>
      <c r="N3" s="545"/>
      <c r="O3" s="547"/>
      <c r="P3" s="511" t="s">
        <v>66</v>
      </c>
      <c r="Q3" s="512"/>
      <c r="R3" s="513"/>
      <c r="S3" s="512" t="s">
        <v>67</v>
      </c>
      <c r="T3" s="512"/>
      <c r="U3" s="523"/>
      <c r="V3" s="534" t="s">
        <v>68</v>
      </c>
      <c r="W3" s="512"/>
      <c r="X3" s="512"/>
      <c r="Y3" s="512"/>
      <c r="Z3" s="523"/>
      <c r="AA3" s="27" t="s">
        <v>74</v>
      </c>
      <c r="AB3" s="512" t="s">
        <v>84</v>
      </c>
      <c r="AC3" s="523"/>
      <c r="AD3" s="512" t="s">
        <v>75</v>
      </c>
      <c r="AE3" s="513"/>
      <c r="AF3" s="12"/>
    </row>
    <row r="4" spans="1:32" ht="36" customHeight="1" x14ac:dyDescent="0.5">
      <c r="A4" s="520" t="s">
        <v>2</v>
      </c>
      <c r="B4" s="521"/>
      <c r="C4" s="522"/>
      <c r="D4" s="533"/>
      <c r="E4" s="507"/>
      <c r="F4" s="508"/>
      <c r="G4" s="538"/>
      <c r="H4" s="507"/>
      <c r="I4" s="507"/>
      <c r="J4" s="507"/>
      <c r="K4" s="507"/>
      <c r="L4" s="507"/>
      <c r="M4" s="507"/>
      <c r="N4" s="507"/>
      <c r="O4" s="541"/>
      <c r="P4" s="527" t="s">
        <v>69</v>
      </c>
      <c r="Q4" s="527"/>
      <c r="R4" s="527"/>
      <c r="S4" s="533"/>
      <c r="T4" s="507"/>
      <c r="U4" s="508"/>
      <c r="V4" s="538"/>
      <c r="W4" s="507"/>
      <c r="X4" s="507"/>
      <c r="Y4" s="507"/>
      <c r="Z4" s="508"/>
      <c r="AA4" s="88"/>
      <c r="AB4" s="507"/>
      <c r="AC4" s="508"/>
      <c r="AD4" s="507"/>
      <c r="AE4" s="541"/>
      <c r="AF4" s="12"/>
    </row>
    <row r="5" spans="1:32" ht="36" customHeight="1" x14ac:dyDescent="0.5">
      <c r="A5" s="517" t="s">
        <v>3</v>
      </c>
      <c r="B5" s="518"/>
      <c r="C5" s="519"/>
      <c r="D5" s="445"/>
      <c r="E5" s="445"/>
      <c r="F5" s="506"/>
      <c r="G5" s="445"/>
      <c r="H5" s="445"/>
      <c r="I5" s="445"/>
      <c r="J5" s="445"/>
      <c r="K5" s="445"/>
      <c r="L5" s="445"/>
      <c r="M5" s="445"/>
      <c r="N5" s="445"/>
      <c r="O5" s="540"/>
      <c r="P5" s="525" t="s">
        <v>70</v>
      </c>
      <c r="Q5" s="525"/>
      <c r="R5" s="525"/>
      <c r="S5" s="444"/>
      <c r="T5" s="445"/>
      <c r="U5" s="506"/>
      <c r="V5" s="465"/>
      <c r="W5" s="445"/>
      <c r="X5" s="445"/>
      <c r="Y5" s="445"/>
      <c r="Z5" s="506"/>
      <c r="AA5" s="89"/>
      <c r="AB5" s="445"/>
      <c r="AC5" s="506"/>
      <c r="AD5" s="445"/>
      <c r="AE5" s="540"/>
      <c r="AF5" s="12"/>
    </row>
    <row r="6" spans="1:32" ht="36" customHeight="1" x14ac:dyDescent="0.5">
      <c r="A6" s="517" t="s">
        <v>18</v>
      </c>
      <c r="B6" s="518"/>
      <c r="C6" s="519"/>
      <c r="D6" s="445"/>
      <c r="E6" s="445"/>
      <c r="F6" s="506"/>
      <c r="G6" s="445"/>
      <c r="H6" s="445"/>
      <c r="I6" s="445"/>
      <c r="J6" s="445"/>
      <c r="K6" s="445"/>
      <c r="L6" s="445"/>
      <c r="M6" s="445"/>
      <c r="N6" s="445"/>
      <c r="O6" s="540"/>
      <c r="P6" s="525" t="s">
        <v>71</v>
      </c>
      <c r="Q6" s="525"/>
      <c r="R6" s="525"/>
      <c r="S6" s="444"/>
      <c r="T6" s="445"/>
      <c r="U6" s="506"/>
      <c r="V6" s="465"/>
      <c r="W6" s="445"/>
      <c r="X6" s="445"/>
      <c r="Y6" s="445"/>
      <c r="Z6" s="506"/>
      <c r="AA6" s="89"/>
      <c r="AB6" s="445"/>
      <c r="AC6" s="506"/>
      <c r="AD6" s="465"/>
      <c r="AE6" s="540"/>
      <c r="AF6" s="12"/>
    </row>
    <row r="7" spans="1:32" ht="36" customHeight="1" x14ac:dyDescent="0.5">
      <c r="A7" s="517" t="s">
        <v>4</v>
      </c>
      <c r="B7" s="518"/>
      <c r="C7" s="519"/>
      <c r="D7" s="531"/>
      <c r="E7" s="531"/>
      <c r="F7" s="532"/>
      <c r="G7" s="531"/>
      <c r="H7" s="531"/>
      <c r="I7" s="531"/>
      <c r="J7" s="531"/>
      <c r="K7" s="531"/>
      <c r="L7" s="531"/>
      <c r="M7" s="531"/>
      <c r="N7" s="531"/>
      <c r="O7" s="539"/>
      <c r="P7" s="524" t="s">
        <v>72</v>
      </c>
      <c r="Q7" s="525"/>
      <c r="R7" s="526"/>
      <c r="S7" s="530"/>
      <c r="T7" s="531"/>
      <c r="U7" s="532"/>
      <c r="V7" s="535"/>
      <c r="W7" s="536"/>
      <c r="X7" s="536"/>
      <c r="Y7" s="536"/>
      <c r="Z7" s="537"/>
      <c r="AA7" s="89"/>
      <c r="AB7" s="531"/>
      <c r="AC7" s="532"/>
      <c r="AD7" s="531"/>
      <c r="AE7" s="539"/>
      <c r="AF7" s="12"/>
    </row>
    <row r="8" spans="1:32" s="15" customFormat="1" ht="36" customHeight="1" thickBot="1" x14ac:dyDescent="0.55000000000000004">
      <c r="A8" s="514"/>
      <c r="B8" s="515"/>
      <c r="C8" s="516"/>
      <c r="D8" s="441"/>
      <c r="E8" s="442"/>
      <c r="F8" s="509"/>
      <c r="G8" s="464"/>
      <c r="H8" s="442"/>
      <c r="I8" s="442"/>
      <c r="J8" s="442"/>
      <c r="K8" s="442"/>
      <c r="L8" s="442"/>
      <c r="M8" s="442"/>
      <c r="N8" s="442"/>
      <c r="O8" s="510"/>
      <c r="P8" s="528" t="s">
        <v>73</v>
      </c>
      <c r="Q8" s="529"/>
      <c r="R8" s="529"/>
      <c r="S8" s="441"/>
      <c r="T8" s="442"/>
      <c r="U8" s="509"/>
      <c r="V8" s="464"/>
      <c r="W8" s="442"/>
      <c r="X8" s="442"/>
      <c r="Y8" s="442"/>
      <c r="Z8" s="509"/>
      <c r="AA8" s="90"/>
      <c r="AB8" s="442"/>
      <c r="AC8" s="509"/>
      <c r="AD8" s="442"/>
      <c r="AE8" s="510"/>
      <c r="AF8" s="14"/>
    </row>
    <row r="9" spans="1:32" ht="36" customHeight="1" thickBot="1" x14ac:dyDescent="0.25">
      <c r="A9" s="596" t="s">
        <v>11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8"/>
      <c r="AF9" s="11"/>
    </row>
    <row r="10" spans="1:32" ht="36" customHeight="1" x14ac:dyDescent="0.2">
      <c r="A10" s="603" t="s">
        <v>12</v>
      </c>
      <c r="B10" s="604"/>
      <c r="C10" s="605"/>
      <c r="D10" s="595"/>
      <c r="E10" s="591"/>
      <c r="F10" s="591"/>
      <c r="G10" s="591"/>
      <c r="H10" s="591"/>
      <c r="I10" s="591"/>
      <c r="J10" s="594"/>
      <c r="K10" s="593"/>
      <c r="L10" s="591"/>
      <c r="M10" s="591"/>
      <c r="N10" s="591"/>
      <c r="O10" s="591"/>
      <c r="P10" s="591"/>
      <c r="Q10" s="594"/>
      <c r="R10" s="593"/>
      <c r="S10" s="591"/>
      <c r="T10" s="591"/>
      <c r="U10" s="591"/>
      <c r="V10" s="591"/>
      <c r="W10" s="591"/>
      <c r="X10" s="594"/>
      <c r="Y10" s="591"/>
      <c r="Z10" s="591"/>
      <c r="AA10" s="591"/>
      <c r="AB10" s="591"/>
      <c r="AC10" s="591"/>
      <c r="AD10" s="591"/>
      <c r="AE10" s="592"/>
    </row>
    <row r="11" spans="1:32" ht="36" customHeight="1" x14ac:dyDescent="0.2">
      <c r="A11" s="606" t="s">
        <v>5</v>
      </c>
      <c r="B11" s="607"/>
      <c r="C11" s="572"/>
      <c r="D11" s="623"/>
      <c r="E11" s="623"/>
      <c r="F11" s="623"/>
      <c r="G11" s="623"/>
      <c r="H11" s="623"/>
      <c r="I11" s="623"/>
      <c r="J11" s="626"/>
      <c r="K11" s="625"/>
      <c r="L11" s="623"/>
      <c r="M11" s="623"/>
      <c r="N11" s="623"/>
      <c r="O11" s="623"/>
      <c r="P11" s="623"/>
      <c r="Q11" s="626"/>
      <c r="R11" s="625"/>
      <c r="S11" s="623"/>
      <c r="T11" s="623"/>
      <c r="U11" s="623"/>
      <c r="V11" s="623"/>
      <c r="W11" s="623"/>
      <c r="X11" s="626"/>
      <c r="Y11" s="623"/>
      <c r="Z11" s="623"/>
      <c r="AA11" s="623"/>
      <c r="AB11" s="623"/>
      <c r="AC11" s="623"/>
      <c r="AD11" s="623"/>
      <c r="AE11" s="624"/>
    </row>
    <row r="12" spans="1:32" ht="36" customHeight="1" x14ac:dyDescent="0.2">
      <c r="A12" s="606" t="s">
        <v>13</v>
      </c>
      <c r="B12" s="607"/>
      <c r="C12" s="572"/>
      <c r="D12" s="623"/>
      <c r="E12" s="623"/>
      <c r="F12" s="623"/>
      <c r="G12" s="623"/>
      <c r="H12" s="623"/>
      <c r="I12" s="623"/>
      <c r="J12" s="626"/>
      <c r="K12" s="625"/>
      <c r="L12" s="623"/>
      <c r="M12" s="623"/>
      <c r="N12" s="623"/>
      <c r="O12" s="623"/>
      <c r="P12" s="623"/>
      <c r="Q12" s="626"/>
      <c r="R12" s="625"/>
      <c r="S12" s="623"/>
      <c r="T12" s="623"/>
      <c r="U12" s="623"/>
      <c r="V12" s="623"/>
      <c r="W12" s="623"/>
      <c r="X12" s="626"/>
      <c r="Y12" s="623"/>
      <c r="Z12" s="623"/>
      <c r="AA12" s="623"/>
      <c r="AB12" s="623"/>
      <c r="AC12" s="623"/>
      <c r="AD12" s="623"/>
      <c r="AE12" s="624"/>
    </row>
    <row r="13" spans="1:32" ht="36" customHeight="1" x14ac:dyDescent="0.2">
      <c r="A13" s="606" t="s">
        <v>14</v>
      </c>
      <c r="B13" s="607"/>
      <c r="C13" s="622"/>
      <c r="D13" s="637"/>
      <c r="E13" s="623"/>
      <c r="F13" s="623"/>
      <c r="G13" s="623"/>
      <c r="H13" s="623"/>
      <c r="I13" s="623"/>
      <c r="J13" s="626"/>
      <c r="K13" s="625"/>
      <c r="L13" s="623"/>
      <c r="M13" s="623"/>
      <c r="N13" s="623"/>
      <c r="O13" s="623"/>
      <c r="P13" s="623"/>
      <c r="Q13" s="626"/>
      <c r="R13" s="625"/>
      <c r="S13" s="623"/>
      <c r="T13" s="623"/>
      <c r="U13" s="623"/>
      <c r="V13" s="623"/>
      <c r="W13" s="623"/>
      <c r="X13" s="626"/>
      <c r="Y13" s="623"/>
      <c r="Z13" s="623"/>
      <c r="AA13" s="623"/>
      <c r="AB13" s="623"/>
      <c r="AC13" s="623"/>
      <c r="AD13" s="623"/>
      <c r="AE13" s="624"/>
    </row>
    <row r="14" spans="1:32" ht="36" customHeight="1" thickBot="1" x14ac:dyDescent="0.25">
      <c r="A14" s="629" t="s">
        <v>34</v>
      </c>
      <c r="B14" s="630"/>
      <c r="C14" s="631"/>
      <c r="D14" s="636"/>
      <c r="E14" s="632"/>
      <c r="F14" s="632"/>
      <c r="G14" s="632"/>
      <c r="H14" s="632"/>
      <c r="I14" s="632"/>
      <c r="J14" s="635"/>
      <c r="K14" s="634"/>
      <c r="L14" s="632"/>
      <c r="M14" s="632"/>
      <c r="N14" s="632"/>
      <c r="O14" s="632"/>
      <c r="P14" s="632"/>
      <c r="Q14" s="635"/>
      <c r="R14" s="634"/>
      <c r="S14" s="632"/>
      <c r="T14" s="632"/>
      <c r="U14" s="632"/>
      <c r="V14" s="632"/>
      <c r="W14" s="632"/>
      <c r="X14" s="635"/>
      <c r="Y14" s="632"/>
      <c r="Z14" s="632"/>
      <c r="AA14" s="632"/>
      <c r="AB14" s="632"/>
      <c r="AC14" s="632"/>
      <c r="AD14" s="632"/>
      <c r="AE14" s="633"/>
    </row>
    <row r="15" spans="1:32" ht="36" customHeight="1" thickBot="1" x14ac:dyDescent="0.25">
      <c r="A15" s="552" t="s">
        <v>15</v>
      </c>
      <c r="B15" s="553"/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4"/>
    </row>
    <row r="16" spans="1:32" ht="36" customHeight="1" x14ac:dyDescent="0.2">
      <c r="A16" s="21">
        <v>1</v>
      </c>
      <c r="B16" s="627" t="s">
        <v>16</v>
      </c>
      <c r="C16" s="628"/>
      <c r="D16" s="561"/>
      <c r="E16" s="139"/>
      <c r="F16" s="139"/>
      <c r="G16" s="139"/>
      <c r="H16" s="139"/>
      <c r="I16" s="139"/>
      <c r="J16" s="189"/>
      <c r="K16" s="138"/>
      <c r="L16" s="139"/>
      <c r="M16" s="139"/>
      <c r="N16" s="139"/>
      <c r="O16" s="139"/>
      <c r="P16" s="139"/>
      <c r="Q16" s="189"/>
      <c r="R16" s="138"/>
      <c r="S16" s="139"/>
      <c r="T16" s="139"/>
      <c r="U16" s="139"/>
      <c r="V16" s="139"/>
      <c r="W16" s="139"/>
      <c r="X16" s="189"/>
      <c r="Y16" s="139"/>
      <c r="Z16" s="139"/>
      <c r="AA16" s="139"/>
      <c r="AB16" s="139"/>
      <c r="AC16" s="139"/>
      <c r="AD16" s="139"/>
      <c r="AE16" s="140"/>
    </row>
    <row r="17" spans="1:258" ht="36" customHeight="1" x14ac:dyDescent="0.2">
      <c r="A17" s="19">
        <v>2</v>
      </c>
      <c r="B17" s="565" t="s">
        <v>17</v>
      </c>
      <c r="C17" s="566"/>
      <c r="D17" s="584"/>
      <c r="E17" s="145"/>
      <c r="F17" s="145"/>
      <c r="G17" s="145"/>
      <c r="H17" s="145"/>
      <c r="I17" s="145"/>
      <c r="J17" s="150"/>
      <c r="K17" s="144"/>
      <c r="L17" s="145"/>
      <c r="M17" s="145"/>
      <c r="N17" s="145"/>
      <c r="O17" s="145"/>
      <c r="P17" s="145"/>
      <c r="Q17" s="150"/>
      <c r="R17" s="144"/>
      <c r="S17" s="145"/>
      <c r="T17" s="145"/>
      <c r="U17" s="145"/>
      <c r="V17" s="145"/>
      <c r="W17" s="145"/>
      <c r="X17" s="150"/>
      <c r="Y17" s="145"/>
      <c r="Z17" s="145"/>
      <c r="AA17" s="145"/>
      <c r="AB17" s="145"/>
      <c r="AC17" s="145"/>
      <c r="AD17" s="145"/>
      <c r="AE17" s="146"/>
    </row>
    <row r="18" spans="1:258" ht="36" customHeight="1" x14ac:dyDescent="0.2">
      <c r="A18" s="19">
        <v>3</v>
      </c>
      <c r="B18" s="565" t="s">
        <v>36</v>
      </c>
      <c r="C18" s="566"/>
      <c r="D18" s="584"/>
      <c r="E18" s="145"/>
      <c r="F18" s="145"/>
      <c r="G18" s="145"/>
      <c r="H18" s="145"/>
      <c r="I18" s="145"/>
      <c r="J18" s="150"/>
      <c r="K18" s="144"/>
      <c r="L18" s="145"/>
      <c r="M18" s="145"/>
      <c r="N18" s="145"/>
      <c r="O18" s="145"/>
      <c r="P18" s="145"/>
      <c r="Q18" s="150"/>
      <c r="R18" s="144"/>
      <c r="S18" s="145"/>
      <c r="T18" s="145"/>
      <c r="U18" s="145"/>
      <c r="V18" s="145"/>
      <c r="W18" s="145"/>
      <c r="X18" s="150"/>
      <c r="Y18" s="145"/>
      <c r="Z18" s="145"/>
      <c r="AA18" s="145"/>
      <c r="AB18" s="145"/>
      <c r="AC18" s="145"/>
      <c r="AD18" s="145"/>
      <c r="AE18" s="146"/>
    </row>
    <row r="19" spans="1:258" ht="33" x14ac:dyDescent="0.2">
      <c r="A19" s="19">
        <v>4</v>
      </c>
      <c r="B19" s="571" t="s">
        <v>94</v>
      </c>
      <c r="C19" s="572"/>
      <c r="D19" s="584"/>
      <c r="E19" s="145"/>
      <c r="F19" s="145"/>
      <c r="G19" s="145"/>
      <c r="H19" s="145"/>
      <c r="I19" s="145"/>
      <c r="J19" s="150"/>
      <c r="K19" s="144"/>
      <c r="L19" s="145"/>
      <c r="M19" s="145"/>
      <c r="N19" s="145"/>
      <c r="O19" s="145"/>
      <c r="P19" s="145"/>
      <c r="Q19" s="150"/>
      <c r="R19" s="144"/>
      <c r="S19" s="145"/>
      <c r="T19" s="145"/>
      <c r="U19" s="145"/>
      <c r="V19" s="145"/>
      <c r="W19" s="145"/>
      <c r="X19" s="150"/>
      <c r="Y19" s="145"/>
      <c r="Z19" s="145"/>
      <c r="AA19" s="145"/>
      <c r="AB19" s="145"/>
      <c r="AC19" s="145"/>
      <c r="AD19" s="145"/>
      <c r="AE19" s="146"/>
    </row>
    <row r="20" spans="1:258" ht="67.5" customHeight="1" x14ac:dyDescent="0.2">
      <c r="A20" s="28">
        <v>5</v>
      </c>
      <c r="B20" s="571" t="s">
        <v>38</v>
      </c>
      <c r="C20" s="572"/>
      <c r="D20" s="584"/>
      <c r="E20" s="145"/>
      <c r="F20" s="145"/>
      <c r="G20" s="145"/>
      <c r="H20" s="145"/>
      <c r="I20" s="145"/>
      <c r="J20" s="150"/>
      <c r="K20" s="144"/>
      <c r="L20" s="145"/>
      <c r="M20" s="145"/>
      <c r="N20" s="145"/>
      <c r="O20" s="145"/>
      <c r="P20" s="145"/>
      <c r="Q20" s="150"/>
      <c r="R20" s="144"/>
      <c r="S20" s="145"/>
      <c r="T20" s="145"/>
      <c r="U20" s="145"/>
      <c r="V20" s="145"/>
      <c r="W20" s="145"/>
      <c r="X20" s="150"/>
      <c r="Y20" s="145"/>
      <c r="Z20" s="145"/>
      <c r="AA20" s="145"/>
      <c r="AB20" s="145"/>
      <c r="AC20" s="145"/>
      <c r="AD20" s="145"/>
      <c r="AE20" s="146"/>
      <c r="AF20" s="11"/>
    </row>
    <row r="21" spans="1:258" ht="36" customHeight="1" x14ac:dyDescent="0.2">
      <c r="A21" s="18">
        <v>6</v>
      </c>
      <c r="B21" s="569" t="s">
        <v>35</v>
      </c>
      <c r="C21" s="570"/>
      <c r="D21" s="583"/>
      <c r="E21" s="223"/>
      <c r="F21" s="223"/>
      <c r="G21" s="223"/>
      <c r="H21" s="223"/>
      <c r="I21" s="223"/>
      <c r="J21" s="224"/>
      <c r="K21" s="222"/>
      <c r="L21" s="223"/>
      <c r="M21" s="223"/>
      <c r="N21" s="223"/>
      <c r="O21" s="223"/>
      <c r="P21" s="223"/>
      <c r="Q21" s="224"/>
      <c r="R21" s="222"/>
      <c r="S21" s="223"/>
      <c r="T21" s="223"/>
      <c r="U21" s="223"/>
      <c r="V21" s="223"/>
      <c r="W21" s="223"/>
      <c r="X21" s="224"/>
      <c r="Y21" s="223"/>
      <c r="Z21" s="223"/>
      <c r="AA21" s="223"/>
      <c r="AB21" s="223"/>
      <c r="AC21" s="223"/>
      <c r="AD21" s="223"/>
      <c r="AE21" s="341"/>
    </row>
    <row r="22" spans="1:258" ht="36" customHeight="1" x14ac:dyDescent="0.2">
      <c r="A22" s="19">
        <v>7</v>
      </c>
      <c r="B22" s="565" t="s">
        <v>33</v>
      </c>
      <c r="C22" s="566"/>
      <c r="D22" s="646"/>
      <c r="E22" s="313"/>
      <c r="F22" s="313"/>
      <c r="G22" s="313"/>
      <c r="H22" s="313"/>
      <c r="I22" s="313"/>
      <c r="J22" s="314"/>
      <c r="K22" s="312"/>
      <c r="L22" s="313"/>
      <c r="M22" s="313"/>
      <c r="N22" s="313"/>
      <c r="O22" s="313"/>
      <c r="P22" s="313"/>
      <c r="Q22" s="314"/>
      <c r="R22" s="312"/>
      <c r="S22" s="313"/>
      <c r="T22" s="313"/>
      <c r="U22" s="313"/>
      <c r="V22" s="313"/>
      <c r="W22" s="313"/>
      <c r="X22" s="314"/>
      <c r="Y22" s="313"/>
      <c r="Z22" s="313"/>
      <c r="AA22" s="313"/>
      <c r="AB22" s="313"/>
      <c r="AC22" s="313"/>
      <c r="AD22" s="313"/>
      <c r="AE22" s="415"/>
    </row>
    <row r="23" spans="1:258" ht="36" customHeight="1" thickBot="1" x14ac:dyDescent="0.25">
      <c r="A23" s="22">
        <v>8</v>
      </c>
      <c r="B23" s="581" t="s">
        <v>57</v>
      </c>
      <c r="C23" s="582"/>
      <c r="D23" s="643"/>
      <c r="E23" s="644"/>
      <c r="F23" s="644"/>
      <c r="G23" s="644"/>
      <c r="H23" s="644"/>
      <c r="I23" s="644"/>
      <c r="J23" s="645"/>
      <c r="K23" s="663"/>
      <c r="L23" s="644"/>
      <c r="M23" s="644"/>
      <c r="N23" s="644"/>
      <c r="O23" s="644"/>
      <c r="P23" s="644"/>
      <c r="Q23" s="645"/>
      <c r="R23" s="663"/>
      <c r="S23" s="644"/>
      <c r="T23" s="644"/>
      <c r="U23" s="644"/>
      <c r="V23" s="644"/>
      <c r="W23" s="644"/>
      <c r="X23" s="645"/>
      <c r="Y23" s="644"/>
      <c r="Z23" s="644"/>
      <c r="AA23" s="644"/>
      <c r="AB23" s="644"/>
      <c r="AC23" s="644"/>
      <c r="AD23" s="644"/>
      <c r="AE23" s="662"/>
    </row>
    <row r="24" spans="1:258" ht="36" customHeight="1" x14ac:dyDescent="0.2">
      <c r="A24" s="30">
        <v>9</v>
      </c>
      <c r="B24" s="664" t="s">
        <v>97</v>
      </c>
      <c r="C24" s="665"/>
      <c r="D24" s="666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407"/>
    </row>
    <row r="25" spans="1:258" ht="36" customHeight="1" thickBot="1" x14ac:dyDescent="0.25">
      <c r="A25" s="29">
        <v>10</v>
      </c>
      <c r="B25" s="667" t="s">
        <v>96</v>
      </c>
      <c r="C25" s="668"/>
      <c r="D25" s="669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9"/>
    </row>
    <row r="26" spans="1:258" s="7" customFormat="1" ht="45.75" customHeight="1" thickTop="1" thickBot="1" x14ac:dyDescent="0.25">
      <c r="A26" s="575" t="s">
        <v>28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7"/>
      <c r="AF26" s="36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7"/>
    </row>
    <row r="27" spans="1:258" ht="36" customHeight="1" thickTop="1" thickBot="1" x14ac:dyDescent="0.25">
      <c r="A27" s="578"/>
      <c r="B27" s="579"/>
      <c r="C27" s="580"/>
      <c r="D27" s="475" t="s">
        <v>55</v>
      </c>
      <c r="E27" s="471"/>
      <c r="F27" s="472"/>
      <c r="G27" s="470" t="s">
        <v>83</v>
      </c>
      <c r="H27" s="471"/>
      <c r="I27" s="471"/>
      <c r="J27" s="471"/>
      <c r="K27" s="474" t="s">
        <v>55</v>
      </c>
      <c r="L27" s="471"/>
      <c r="M27" s="472"/>
      <c r="N27" s="470" t="s">
        <v>83</v>
      </c>
      <c r="O27" s="471"/>
      <c r="P27" s="471"/>
      <c r="Q27" s="471"/>
      <c r="R27" s="474" t="s">
        <v>55</v>
      </c>
      <c r="S27" s="471"/>
      <c r="T27" s="472"/>
      <c r="U27" s="470" t="s">
        <v>83</v>
      </c>
      <c r="V27" s="471"/>
      <c r="W27" s="471"/>
      <c r="X27" s="473"/>
      <c r="Y27" s="471" t="s">
        <v>55</v>
      </c>
      <c r="Z27" s="471"/>
      <c r="AA27" s="472"/>
      <c r="AB27" s="470" t="s">
        <v>83</v>
      </c>
      <c r="AC27" s="471"/>
      <c r="AD27" s="471"/>
      <c r="AE27" s="472"/>
      <c r="AF27" s="11"/>
    </row>
    <row r="28" spans="1:258" ht="36" customHeight="1" thickTop="1" x14ac:dyDescent="0.2">
      <c r="A28" s="17">
        <v>11</v>
      </c>
      <c r="B28" s="573" t="s">
        <v>80</v>
      </c>
      <c r="C28" s="574"/>
      <c r="D28" s="658"/>
      <c r="E28" s="654"/>
      <c r="F28" s="654"/>
      <c r="G28" s="654"/>
      <c r="H28" s="654"/>
      <c r="I28" s="654"/>
      <c r="J28" s="657"/>
      <c r="K28" s="656"/>
      <c r="L28" s="654"/>
      <c r="M28" s="654"/>
      <c r="N28" s="654"/>
      <c r="O28" s="654"/>
      <c r="P28" s="654"/>
      <c r="Q28" s="657"/>
      <c r="R28" s="656"/>
      <c r="S28" s="654"/>
      <c r="T28" s="654"/>
      <c r="U28" s="654"/>
      <c r="V28" s="654"/>
      <c r="W28" s="654"/>
      <c r="X28" s="657"/>
      <c r="Y28" s="654"/>
      <c r="Z28" s="654"/>
      <c r="AA28" s="654"/>
      <c r="AB28" s="654"/>
      <c r="AC28" s="654"/>
      <c r="AD28" s="654"/>
      <c r="AE28" s="655"/>
    </row>
    <row r="29" spans="1:258" ht="36" customHeight="1" x14ac:dyDescent="0.5">
      <c r="A29" s="18">
        <v>12</v>
      </c>
      <c r="B29" s="569" t="s">
        <v>2</v>
      </c>
      <c r="C29" s="570"/>
      <c r="D29" s="585"/>
      <c r="E29" s="586"/>
      <c r="F29" s="587"/>
      <c r="G29" s="430" t="str">
        <f>IF(D$28="","",IF(D29="","",D29/D$28))</f>
        <v/>
      </c>
      <c r="H29" s="431"/>
      <c r="I29" s="431"/>
      <c r="J29" s="436"/>
      <c r="K29" s="562"/>
      <c r="L29" s="483"/>
      <c r="M29" s="484"/>
      <c r="N29" s="430" t="str">
        <f>IF(K$28="","",IF(K29="","",K29/K$28))</f>
        <v/>
      </c>
      <c r="O29" s="431"/>
      <c r="P29" s="431"/>
      <c r="Q29" s="436"/>
      <c r="R29" s="562"/>
      <c r="S29" s="483"/>
      <c r="T29" s="483"/>
      <c r="U29" s="480" t="str">
        <f>IF(R$28="","",IF(R29="","",R29/R$28))</f>
        <v/>
      </c>
      <c r="V29" s="481"/>
      <c r="W29" s="481"/>
      <c r="X29" s="482"/>
      <c r="Y29" s="483"/>
      <c r="Z29" s="483"/>
      <c r="AA29" s="483"/>
      <c r="AB29" s="480" t="str">
        <f>IF(Y$28="","",IF(Y29="","",Y29/Y$28))</f>
        <v/>
      </c>
      <c r="AC29" s="481"/>
      <c r="AD29" s="481"/>
      <c r="AE29" s="485"/>
    </row>
    <row r="30" spans="1:258" ht="36" customHeight="1" x14ac:dyDescent="0.5">
      <c r="A30" s="19">
        <v>13</v>
      </c>
      <c r="B30" s="565" t="s">
        <v>3</v>
      </c>
      <c r="C30" s="566"/>
      <c r="D30" s="585"/>
      <c r="E30" s="586"/>
      <c r="F30" s="587"/>
      <c r="G30" s="588" t="str">
        <f>IF(D$28="","",IF(D30="","",D30/D$28))</f>
        <v/>
      </c>
      <c r="H30" s="589"/>
      <c r="I30" s="589"/>
      <c r="J30" s="590"/>
      <c r="K30" s="562"/>
      <c r="L30" s="483"/>
      <c r="M30" s="484"/>
      <c r="N30" s="430" t="str">
        <f>IF(K$28="","",IF(K30="","",K30/K$28))</f>
        <v/>
      </c>
      <c r="O30" s="431"/>
      <c r="P30" s="431"/>
      <c r="Q30" s="436"/>
      <c r="R30" s="562"/>
      <c r="S30" s="483"/>
      <c r="T30" s="483"/>
      <c r="U30" s="480" t="str">
        <f>IF(R$28="","",IF(R30="","",R30/R$28))</f>
        <v/>
      </c>
      <c r="V30" s="481"/>
      <c r="W30" s="481"/>
      <c r="X30" s="482"/>
      <c r="Y30" s="483"/>
      <c r="Z30" s="483"/>
      <c r="AA30" s="483"/>
      <c r="AB30" s="480" t="str">
        <f>IF(Y$28="","",IF(Y30="","",Y30/Y$28))</f>
        <v/>
      </c>
      <c r="AC30" s="481"/>
      <c r="AD30" s="481"/>
      <c r="AE30" s="485"/>
    </row>
    <row r="31" spans="1:258" ht="36" customHeight="1" x14ac:dyDescent="0.5">
      <c r="A31" s="18">
        <v>14</v>
      </c>
      <c r="B31" s="565" t="s">
        <v>18</v>
      </c>
      <c r="C31" s="566"/>
      <c r="D31" s="585"/>
      <c r="E31" s="586"/>
      <c r="F31" s="587"/>
      <c r="G31" s="480" t="str">
        <f>IF(D$28="","",IF(D31="","",D31/D$28))</f>
        <v/>
      </c>
      <c r="H31" s="481"/>
      <c r="I31" s="481"/>
      <c r="J31" s="482"/>
      <c r="K31" s="562"/>
      <c r="L31" s="483"/>
      <c r="M31" s="484"/>
      <c r="N31" s="430" t="str">
        <f>IF(K$28="","",IF(K31="","",K31/K$28))</f>
        <v/>
      </c>
      <c r="O31" s="431"/>
      <c r="P31" s="431"/>
      <c r="Q31" s="436"/>
      <c r="R31" s="562"/>
      <c r="S31" s="483"/>
      <c r="T31" s="483"/>
      <c r="U31" s="480" t="str">
        <f>IF(R$28="","",IF(R31="","",R31/R$28))</f>
        <v/>
      </c>
      <c r="V31" s="481"/>
      <c r="W31" s="481"/>
      <c r="X31" s="482"/>
      <c r="Y31" s="483"/>
      <c r="Z31" s="483"/>
      <c r="AA31" s="484"/>
      <c r="AB31" s="480" t="str">
        <f>IF(Y$28="","",IF(Y31="","",Y31/Y$28))</f>
        <v/>
      </c>
      <c r="AC31" s="481"/>
      <c r="AD31" s="481"/>
      <c r="AE31" s="485"/>
    </row>
    <row r="32" spans="1:258" ht="36" customHeight="1" thickBot="1" x14ac:dyDescent="0.55000000000000004">
      <c r="A32" s="20">
        <v>15</v>
      </c>
      <c r="B32" s="565" t="s">
        <v>4</v>
      </c>
      <c r="C32" s="566"/>
      <c r="D32" s="659"/>
      <c r="E32" s="660"/>
      <c r="F32" s="661"/>
      <c r="G32" s="459" t="str">
        <f>IF(D$28="","",IF(D32="","",D32/D$28))</f>
        <v/>
      </c>
      <c r="H32" s="460"/>
      <c r="I32" s="460"/>
      <c r="J32" s="461"/>
      <c r="K32" s="562"/>
      <c r="L32" s="483"/>
      <c r="M32" s="484"/>
      <c r="N32" s="430" t="str">
        <f>IF(K$28="","",IF(K32="","",K32/K$28))</f>
        <v/>
      </c>
      <c r="O32" s="431"/>
      <c r="P32" s="431"/>
      <c r="Q32" s="436"/>
      <c r="R32" s="567"/>
      <c r="S32" s="568"/>
      <c r="T32" s="568"/>
      <c r="U32" s="480" t="str">
        <f>IF(R$28="","",IF(R32="","",R32/R$28))</f>
        <v/>
      </c>
      <c r="V32" s="481"/>
      <c r="W32" s="481"/>
      <c r="X32" s="482"/>
      <c r="Y32" s="650"/>
      <c r="Z32" s="650"/>
      <c r="AA32" s="651"/>
      <c r="AB32" s="480" t="str">
        <f>IF(Y$28="","",IF(Y32="","",Y32/Y$28))</f>
        <v/>
      </c>
      <c r="AC32" s="481"/>
      <c r="AD32" s="481"/>
      <c r="AE32" s="485"/>
    </row>
    <row r="33" spans="1:31" ht="61.5" customHeight="1" thickBot="1" x14ac:dyDescent="0.25">
      <c r="A33" s="647"/>
      <c r="B33" s="648"/>
      <c r="C33" s="649"/>
      <c r="D33" s="617" t="s">
        <v>45</v>
      </c>
      <c r="E33" s="618"/>
      <c r="F33" s="619"/>
      <c r="G33" s="555">
        <v>7.4999999999999997E-3</v>
      </c>
      <c r="H33" s="556"/>
      <c r="I33" s="556"/>
      <c r="J33" s="616"/>
      <c r="K33" s="613" t="s">
        <v>46</v>
      </c>
      <c r="L33" s="614"/>
      <c r="M33" s="615"/>
      <c r="N33" s="489">
        <v>6.4999999999999997E-3</v>
      </c>
      <c r="O33" s="490"/>
      <c r="P33" s="490"/>
      <c r="Q33" s="491"/>
      <c r="R33" s="610" t="s">
        <v>47</v>
      </c>
      <c r="S33" s="611"/>
      <c r="T33" s="612"/>
      <c r="U33" s="489">
        <v>1.2500000000000001E-2</v>
      </c>
      <c r="V33" s="490"/>
      <c r="W33" s="490"/>
      <c r="X33" s="491"/>
      <c r="Y33" s="486" t="s">
        <v>48</v>
      </c>
      <c r="Z33" s="487"/>
      <c r="AA33" s="488"/>
      <c r="AB33" s="555">
        <v>0</v>
      </c>
      <c r="AC33" s="556"/>
      <c r="AD33" s="556"/>
      <c r="AE33" s="557"/>
    </row>
    <row r="34" spans="1:31" ht="36" customHeight="1" x14ac:dyDescent="0.5">
      <c r="A34" s="21">
        <v>16</v>
      </c>
      <c r="B34" s="563" t="s">
        <v>19</v>
      </c>
      <c r="C34" s="564"/>
      <c r="D34" s="558"/>
      <c r="E34" s="468"/>
      <c r="F34" s="469"/>
      <c r="G34" s="476" t="str">
        <f>IF(D$28="","",IF(D34="","",D34/D$28))</f>
        <v/>
      </c>
      <c r="H34" s="477"/>
      <c r="I34" s="477"/>
      <c r="J34" s="479"/>
      <c r="K34" s="558"/>
      <c r="L34" s="468"/>
      <c r="M34" s="469"/>
      <c r="N34" s="476" t="str">
        <f>IF(K$28="","",IF(K34="","",K34/K$28))</f>
        <v/>
      </c>
      <c r="O34" s="477"/>
      <c r="P34" s="477"/>
      <c r="Q34" s="479"/>
      <c r="R34" s="558"/>
      <c r="S34" s="468"/>
      <c r="T34" s="469"/>
      <c r="U34" s="476" t="str">
        <f>IF(R$28="","",IF(R34="","",R34/R$28))</f>
        <v/>
      </c>
      <c r="V34" s="477"/>
      <c r="W34" s="477"/>
      <c r="X34" s="479"/>
      <c r="Y34" s="467"/>
      <c r="Z34" s="468"/>
      <c r="AA34" s="469"/>
      <c r="AB34" s="476" t="str">
        <f>IF(Y$28="","",IF(Y34="","",Y34/Y$28))</f>
        <v/>
      </c>
      <c r="AC34" s="477"/>
      <c r="AD34" s="477"/>
      <c r="AE34" s="478"/>
    </row>
    <row r="35" spans="1:31" ht="36" customHeight="1" x14ac:dyDescent="0.5">
      <c r="A35" s="18">
        <v>17</v>
      </c>
      <c r="B35" s="559" t="s">
        <v>39</v>
      </c>
      <c r="C35" s="560"/>
      <c r="D35" s="503" t="str">
        <f>IF(D34="","",D34*(1-$G$33))</f>
        <v/>
      </c>
      <c r="E35" s="431"/>
      <c r="F35" s="496"/>
      <c r="G35" s="430" t="str">
        <f>IF(D$28="","",IF(D35="","",D35/D$28))</f>
        <v/>
      </c>
      <c r="H35" s="431"/>
      <c r="I35" s="431"/>
      <c r="J35" s="436"/>
      <c r="K35" s="503" t="str">
        <f>IF(K34="","",K34*(1-$G$33))</f>
        <v/>
      </c>
      <c r="L35" s="431"/>
      <c r="M35" s="496"/>
      <c r="N35" s="430" t="str">
        <f>IF(K$28="","",IF(K35="","",K35/K$28))</f>
        <v/>
      </c>
      <c r="O35" s="431"/>
      <c r="P35" s="431"/>
      <c r="Q35" s="436"/>
      <c r="R35" s="503" t="str">
        <f>IF(R34="","",R34*(1-$G$33))</f>
        <v/>
      </c>
      <c r="S35" s="431"/>
      <c r="T35" s="496"/>
      <c r="U35" s="430" t="str">
        <f>IF(R$28="","",IF(R35="","",R35/R$28))</f>
        <v/>
      </c>
      <c r="V35" s="431"/>
      <c r="W35" s="431"/>
      <c r="X35" s="436"/>
      <c r="Y35" s="495" t="str">
        <f>IF(Y34="","",Y34*(1-$G$33))</f>
        <v/>
      </c>
      <c r="Z35" s="431"/>
      <c r="AA35" s="496"/>
      <c r="AB35" s="430" t="str">
        <f>IF(Y$28="","",IF(Y35="","",Y35/Y$28))</f>
        <v/>
      </c>
      <c r="AC35" s="431"/>
      <c r="AD35" s="431"/>
      <c r="AE35" s="432"/>
    </row>
    <row r="36" spans="1:31" ht="36" customHeight="1" x14ac:dyDescent="0.5">
      <c r="A36" s="19">
        <v>18</v>
      </c>
      <c r="B36" s="559" t="s">
        <v>20</v>
      </c>
      <c r="C36" s="560"/>
      <c r="D36" s="437"/>
      <c r="E36" s="434"/>
      <c r="F36" s="435"/>
      <c r="G36" s="430" t="str">
        <f>IF(D$28="","",IF(D36="","",D36/D$28))</f>
        <v/>
      </c>
      <c r="H36" s="431"/>
      <c r="I36" s="431"/>
      <c r="J36" s="436"/>
      <c r="K36" s="437"/>
      <c r="L36" s="434"/>
      <c r="M36" s="435"/>
      <c r="N36" s="430" t="str">
        <f>IF(K$28="","",IF(K36="","",K36/K$28))</f>
        <v/>
      </c>
      <c r="O36" s="431"/>
      <c r="P36" s="431"/>
      <c r="Q36" s="436"/>
      <c r="R36" s="437"/>
      <c r="S36" s="434"/>
      <c r="T36" s="435"/>
      <c r="U36" s="430" t="str">
        <f>IF(R$28="","",IF(R36="","",R36/R$28))</f>
        <v/>
      </c>
      <c r="V36" s="431"/>
      <c r="W36" s="431"/>
      <c r="X36" s="436"/>
      <c r="Y36" s="433"/>
      <c r="Z36" s="434"/>
      <c r="AA36" s="435"/>
      <c r="AB36" s="430" t="str">
        <f>IF(Y$28="","",IF(Y36="","",Y36/Y$28))</f>
        <v/>
      </c>
      <c r="AC36" s="431"/>
      <c r="AD36" s="431"/>
      <c r="AE36" s="432"/>
    </row>
    <row r="37" spans="1:31" ht="36" customHeight="1" x14ac:dyDescent="0.5">
      <c r="A37" s="18">
        <v>19</v>
      </c>
      <c r="B37" s="559" t="s">
        <v>40</v>
      </c>
      <c r="C37" s="560"/>
      <c r="D37" s="503" t="str">
        <f>IF(D36="","",D36*(1-$N$33))</f>
        <v/>
      </c>
      <c r="E37" s="431"/>
      <c r="F37" s="496"/>
      <c r="G37" s="430" t="str">
        <f>IF(D$28="","",IF(D37="","",D37/D$28))</f>
        <v/>
      </c>
      <c r="H37" s="431"/>
      <c r="I37" s="431"/>
      <c r="J37" s="436"/>
      <c r="K37" s="503" t="str">
        <f>IF(K36="","",K36*(1-$N$33))</f>
        <v/>
      </c>
      <c r="L37" s="431"/>
      <c r="M37" s="496"/>
      <c r="N37" s="430" t="str">
        <f>IF(K$28="","",IF(K37="","",K37/K$28))</f>
        <v/>
      </c>
      <c r="O37" s="431"/>
      <c r="P37" s="431"/>
      <c r="Q37" s="436"/>
      <c r="R37" s="503" t="str">
        <f>IF(R36="","",R36*(1-$N$33))</f>
        <v/>
      </c>
      <c r="S37" s="431"/>
      <c r="T37" s="496"/>
      <c r="U37" s="430" t="str">
        <f>IF(R$28="","",IF(R37="","",R37/R$28))</f>
        <v/>
      </c>
      <c r="V37" s="431"/>
      <c r="W37" s="431"/>
      <c r="X37" s="436"/>
      <c r="Y37" s="495" t="str">
        <f>IF(Y36="","",Y36*(1-$N$33))</f>
        <v/>
      </c>
      <c r="Z37" s="431"/>
      <c r="AA37" s="496"/>
      <c r="AB37" s="430" t="str">
        <f>IF(Y$28="","",IF(Y37="","",Y37/Y$28))</f>
        <v/>
      </c>
      <c r="AC37" s="431"/>
      <c r="AD37" s="431"/>
      <c r="AE37" s="432"/>
    </row>
    <row r="38" spans="1:31" ht="36" customHeight="1" x14ac:dyDescent="0.5">
      <c r="A38" s="18">
        <v>20</v>
      </c>
      <c r="B38" s="559" t="s">
        <v>21</v>
      </c>
      <c r="C38" s="560"/>
      <c r="D38" s="437"/>
      <c r="E38" s="434"/>
      <c r="F38" s="435"/>
      <c r="G38" s="430" t="str">
        <f t="shared" ref="G38:G45" si="0">IF(D$28="","",IF(D38="","",D38/D$28))</f>
        <v/>
      </c>
      <c r="H38" s="431"/>
      <c r="I38" s="431"/>
      <c r="J38" s="436"/>
      <c r="K38" s="437"/>
      <c r="L38" s="434"/>
      <c r="M38" s="435"/>
      <c r="N38" s="430" t="str">
        <f t="shared" ref="N38:N43" si="1">IF(K$28="","",IF(K38="","",K38/K$28))</f>
        <v/>
      </c>
      <c r="O38" s="431"/>
      <c r="P38" s="431"/>
      <c r="Q38" s="436"/>
      <c r="R38" s="437"/>
      <c r="S38" s="434"/>
      <c r="T38" s="435"/>
      <c r="U38" s="430" t="str">
        <f t="shared" ref="U38:U43" si="2">IF(R$28="","",IF(R38="","",R38/R$28))</f>
        <v/>
      </c>
      <c r="V38" s="431"/>
      <c r="W38" s="431"/>
      <c r="X38" s="436"/>
      <c r="Y38" s="433"/>
      <c r="Z38" s="434"/>
      <c r="AA38" s="435"/>
      <c r="AB38" s="430" t="str">
        <f t="shared" ref="AB38:AB43" si="3">IF(Y$28="","",IF(Y38="","",Y38/Y$28))</f>
        <v/>
      </c>
      <c r="AC38" s="431"/>
      <c r="AD38" s="431"/>
      <c r="AE38" s="432"/>
    </row>
    <row r="39" spans="1:31" ht="36" customHeight="1" x14ac:dyDescent="0.5">
      <c r="A39" s="19">
        <v>21</v>
      </c>
      <c r="B39" s="559" t="s">
        <v>42</v>
      </c>
      <c r="C39" s="560"/>
      <c r="D39" s="503" t="str">
        <f>IF(D38="","",D38*(1-$U$33))</f>
        <v/>
      </c>
      <c r="E39" s="431"/>
      <c r="F39" s="496"/>
      <c r="G39" s="430" t="str">
        <f t="shared" si="0"/>
        <v/>
      </c>
      <c r="H39" s="431"/>
      <c r="I39" s="431"/>
      <c r="J39" s="436"/>
      <c r="K39" s="503" t="str">
        <f>IF(K38="","",K38*(1-$U$33))</f>
        <v/>
      </c>
      <c r="L39" s="431"/>
      <c r="M39" s="496"/>
      <c r="N39" s="430" t="str">
        <f t="shared" si="1"/>
        <v/>
      </c>
      <c r="O39" s="431"/>
      <c r="P39" s="431"/>
      <c r="Q39" s="436"/>
      <c r="R39" s="503" t="str">
        <f>IF(R38="","",R38*(1-$U$33))</f>
        <v/>
      </c>
      <c r="S39" s="431"/>
      <c r="T39" s="496"/>
      <c r="U39" s="430" t="str">
        <f t="shared" si="2"/>
        <v/>
      </c>
      <c r="V39" s="431"/>
      <c r="W39" s="431"/>
      <c r="X39" s="436"/>
      <c r="Y39" s="495" t="str">
        <f>IF(Y38="","",Y38*(1-$U$33))</f>
        <v/>
      </c>
      <c r="Z39" s="431"/>
      <c r="AA39" s="496"/>
      <c r="AB39" s="430" t="str">
        <f t="shared" si="3"/>
        <v/>
      </c>
      <c r="AC39" s="431"/>
      <c r="AD39" s="431"/>
      <c r="AE39" s="432"/>
    </row>
    <row r="40" spans="1:31" ht="36" customHeight="1" x14ac:dyDescent="0.5">
      <c r="A40" s="18">
        <v>22</v>
      </c>
      <c r="B40" s="559" t="s">
        <v>22</v>
      </c>
      <c r="C40" s="560"/>
      <c r="D40" s="437"/>
      <c r="E40" s="434"/>
      <c r="F40" s="435"/>
      <c r="G40" s="430" t="str">
        <f t="shared" si="0"/>
        <v/>
      </c>
      <c r="H40" s="431"/>
      <c r="I40" s="431"/>
      <c r="J40" s="436"/>
      <c r="K40" s="437"/>
      <c r="L40" s="434"/>
      <c r="M40" s="435"/>
      <c r="N40" s="430" t="str">
        <f t="shared" si="1"/>
        <v/>
      </c>
      <c r="O40" s="431"/>
      <c r="P40" s="431"/>
      <c r="Q40" s="436"/>
      <c r="R40" s="437"/>
      <c r="S40" s="434"/>
      <c r="T40" s="435"/>
      <c r="U40" s="430" t="str">
        <f t="shared" si="2"/>
        <v/>
      </c>
      <c r="V40" s="431"/>
      <c r="W40" s="431"/>
      <c r="X40" s="436"/>
      <c r="Y40" s="433"/>
      <c r="Z40" s="434"/>
      <c r="AA40" s="435"/>
      <c r="AB40" s="430" t="str">
        <f t="shared" si="3"/>
        <v/>
      </c>
      <c r="AC40" s="431"/>
      <c r="AD40" s="431"/>
      <c r="AE40" s="432"/>
    </row>
    <row r="41" spans="1:31" ht="36" customHeight="1" thickBot="1" x14ac:dyDescent="0.55000000000000004">
      <c r="A41" s="26">
        <v>23</v>
      </c>
      <c r="B41" s="620" t="s">
        <v>43</v>
      </c>
      <c r="C41" s="621"/>
      <c r="D41" s="503" t="str">
        <f>IF(D40="","",D40*(1-$AB$33))</f>
        <v/>
      </c>
      <c r="E41" s="431"/>
      <c r="F41" s="496"/>
      <c r="G41" s="430" t="str">
        <f t="shared" si="0"/>
        <v/>
      </c>
      <c r="H41" s="431"/>
      <c r="I41" s="431"/>
      <c r="J41" s="436"/>
      <c r="K41" s="503" t="str">
        <f>IF(K40="","",K40*(1-$AB$33))</f>
        <v/>
      </c>
      <c r="L41" s="431"/>
      <c r="M41" s="496"/>
      <c r="N41" s="430" t="str">
        <f t="shared" si="1"/>
        <v/>
      </c>
      <c r="O41" s="431"/>
      <c r="P41" s="431"/>
      <c r="Q41" s="436"/>
      <c r="R41" s="503" t="str">
        <f>IF(R40="","",R40*(1-$AB$33))</f>
        <v/>
      </c>
      <c r="S41" s="431"/>
      <c r="T41" s="496"/>
      <c r="U41" s="430" t="str">
        <f t="shared" si="2"/>
        <v/>
      </c>
      <c r="V41" s="431"/>
      <c r="W41" s="431"/>
      <c r="X41" s="436"/>
      <c r="Y41" s="495" t="str">
        <f>IF(Y40="","",Y40*(1-$AB$33))</f>
        <v/>
      </c>
      <c r="Z41" s="431"/>
      <c r="AA41" s="496"/>
      <c r="AB41" s="430" t="str">
        <f t="shared" si="3"/>
        <v/>
      </c>
      <c r="AC41" s="431"/>
      <c r="AD41" s="431"/>
      <c r="AE41" s="432"/>
    </row>
    <row r="42" spans="1:31" ht="75.75" customHeight="1" x14ac:dyDescent="0.2">
      <c r="A42" s="18">
        <v>24</v>
      </c>
      <c r="B42" s="423" t="s">
        <v>93</v>
      </c>
      <c r="C42" s="424"/>
      <c r="D42" s="422" t="str">
        <f>IF(D34="","",(D34*G33+D36*N33+D38*U33+D40*AB33))</f>
        <v/>
      </c>
      <c r="E42" s="417"/>
      <c r="F42" s="420"/>
      <c r="G42" s="416" t="str">
        <f>IF(D42="","",D42/D28)</f>
        <v/>
      </c>
      <c r="H42" s="417"/>
      <c r="I42" s="417"/>
      <c r="J42" s="421"/>
      <c r="K42" s="422" t="str">
        <f>IF(K34="","",(K34*N33+K36*U33+K38*AB33+K40*AI33))</f>
        <v/>
      </c>
      <c r="L42" s="417"/>
      <c r="M42" s="420"/>
      <c r="N42" s="416" t="str">
        <f>IF(K42="","",K42/K28)</f>
        <v/>
      </c>
      <c r="O42" s="417"/>
      <c r="P42" s="417"/>
      <c r="Q42" s="421"/>
      <c r="R42" s="422" t="str">
        <f>IF(R34="","",(R34*U33+R36*AB33+R38*AI33+R40*AP33))</f>
        <v/>
      </c>
      <c r="S42" s="417"/>
      <c r="T42" s="420"/>
      <c r="U42" s="416" t="str">
        <f>IF(R42="","",R42/R28)</f>
        <v/>
      </c>
      <c r="V42" s="417"/>
      <c r="W42" s="417"/>
      <c r="X42" s="421"/>
      <c r="Y42" s="419" t="str">
        <f>IF(Y34="","",(Y34*AB33+Y36*AI33+Y38*AP33+Y40*AW33))</f>
        <v/>
      </c>
      <c r="Z42" s="417"/>
      <c r="AA42" s="420"/>
      <c r="AB42" s="416" t="str">
        <f>IF(Y42="","",Y42/Y28)</f>
        <v/>
      </c>
      <c r="AC42" s="417"/>
      <c r="AD42" s="417"/>
      <c r="AE42" s="418"/>
    </row>
    <row r="43" spans="1:31" ht="59.1" customHeight="1" x14ac:dyDescent="0.5">
      <c r="A43" s="19">
        <v>25</v>
      </c>
      <c r="B43" s="497" t="s">
        <v>59</v>
      </c>
      <c r="C43" s="498"/>
      <c r="D43" s="437"/>
      <c r="E43" s="434"/>
      <c r="F43" s="435"/>
      <c r="G43" s="430" t="str">
        <f t="shared" si="0"/>
        <v/>
      </c>
      <c r="H43" s="431"/>
      <c r="I43" s="431"/>
      <c r="J43" s="436"/>
      <c r="K43" s="437"/>
      <c r="L43" s="434"/>
      <c r="M43" s="435"/>
      <c r="N43" s="430" t="str">
        <f t="shared" si="1"/>
        <v/>
      </c>
      <c r="O43" s="431"/>
      <c r="P43" s="431"/>
      <c r="Q43" s="436"/>
      <c r="R43" s="437"/>
      <c r="S43" s="434"/>
      <c r="T43" s="435"/>
      <c r="U43" s="430" t="str">
        <f t="shared" si="2"/>
        <v/>
      </c>
      <c r="V43" s="431"/>
      <c r="W43" s="431"/>
      <c r="X43" s="436"/>
      <c r="Y43" s="433"/>
      <c r="Z43" s="434"/>
      <c r="AA43" s="435"/>
      <c r="AB43" s="430" t="str">
        <f t="shared" si="3"/>
        <v/>
      </c>
      <c r="AC43" s="431"/>
      <c r="AD43" s="431"/>
      <c r="AE43" s="432"/>
    </row>
    <row r="44" spans="1:31" ht="67.5" customHeight="1" x14ac:dyDescent="0.5">
      <c r="A44" s="19">
        <v>26</v>
      </c>
      <c r="B44" s="497" t="s">
        <v>77</v>
      </c>
      <c r="C44" s="498"/>
      <c r="D44" s="437"/>
      <c r="E44" s="434"/>
      <c r="F44" s="435"/>
      <c r="G44" s="430" t="str">
        <f>IF(D$28="","",IF(D44="","",D44/D$28))</f>
        <v/>
      </c>
      <c r="H44" s="431"/>
      <c r="I44" s="431"/>
      <c r="J44" s="436"/>
      <c r="K44" s="437"/>
      <c r="L44" s="434"/>
      <c r="M44" s="435"/>
      <c r="N44" s="430" t="str">
        <f>IF(K$28="","",IF(K44="","",K44/K$28))</f>
        <v/>
      </c>
      <c r="O44" s="431"/>
      <c r="P44" s="431"/>
      <c r="Q44" s="436"/>
      <c r="R44" s="437"/>
      <c r="S44" s="434"/>
      <c r="T44" s="435"/>
      <c r="U44" s="430" t="str">
        <f>IF(R$28="","",IF(R44="","",R44/R$28))</f>
        <v/>
      </c>
      <c r="V44" s="431"/>
      <c r="W44" s="431"/>
      <c r="X44" s="436"/>
      <c r="Y44" s="433"/>
      <c r="Z44" s="434"/>
      <c r="AA44" s="435"/>
      <c r="AB44" s="430" t="str">
        <f>IF(Y$28="","",IF(Y44="","",Y44/Y$28))</f>
        <v/>
      </c>
      <c r="AC44" s="431"/>
      <c r="AD44" s="431"/>
      <c r="AE44" s="432"/>
    </row>
    <row r="45" spans="1:31" ht="64.5" customHeight="1" x14ac:dyDescent="0.5">
      <c r="A45" s="19">
        <v>27</v>
      </c>
      <c r="B45" s="497" t="s">
        <v>54</v>
      </c>
      <c r="C45" s="498"/>
      <c r="D45" s="503" t="str">
        <f>IF(D42="","",(D42+D43+D44))</f>
        <v/>
      </c>
      <c r="E45" s="431"/>
      <c r="F45" s="496"/>
      <c r="G45" s="430" t="str">
        <f t="shared" si="0"/>
        <v/>
      </c>
      <c r="H45" s="431"/>
      <c r="I45" s="431"/>
      <c r="J45" s="436"/>
      <c r="K45" s="503" t="str">
        <f>IF(K42="","",(K42+K43+K44))</f>
        <v/>
      </c>
      <c r="L45" s="431"/>
      <c r="M45" s="496"/>
      <c r="N45" s="430" t="str">
        <f t="shared" ref="N45" si="4">IF(K$28="","",IF(K45="","",K45/K$28))</f>
        <v/>
      </c>
      <c r="O45" s="431"/>
      <c r="P45" s="431"/>
      <c r="Q45" s="436"/>
      <c r="R45" s="503" t="str">
        <f>IF(R42="","",(R42+R43+R44))</f>
        <v/>
      </c>
      <c r="S45" s="431"/>
      <c r="T45" s="496"/>
      <c r="U45" s="430" t="str">
        <f t="shared" ref="U45" si="5">IF(R$28="","",IF(R45="","",R45/R$28))</f>
        <v/>
      </c>
      <c r="V45" s="431"/>
      <c r="W45" s="431"/>
      <c r="X45" s="436"/>
      <c r="Y45" s="503" t="str">
        <f>IF(Y42="","",(Y42+Y43+Y44))</f>
        <v/>
      </c>
      <c r="Z45" s="431"/>
      <c r="AA45" s="496"/>
      <c r="AB45" s="430" t="str">
        <f t="shared" ref="AB45" si="6">IF(Y$28="","",IF(Y45="","",Y45/Y$28))</f>
        <v/>
      </c>
      <c r="AC45" s="431"/>
      <c r="AD45" s="431"/>
      <c r="AE45" s="436"/>
    </row>
    <row r="46" spans="1:31" ht="36" customHeight="1" thickBot="1" x14ac:dyDescent="0.55000000000000004">
      <c r="A46" s="22">
        <v>28</v>
      </c>
      <c r="B46" s="652" t="s">
        <v>61</v>
      </c>
      <c r="C46" s="653"/>
      <c r="D46" s="504" t="str">
        <f>IF(D45="","",ROUND(D45/(SUM(D29:F32)),3))</f>
        <v/>
      </c>
      <c r="E46" s="451"/>
      <c r="F46" s="451"/>
      <c r="G46" s="451"/>
      <c r="H46" s="451"/>
      <c r="I46" s="451"/>
      <c r="J46" s="505"/>
      <c r="K46" s="504" t="str">
        <f>IF(K45="","",ROUND(K45/(SUM(K29:M32)),3))</f>
        <v/>
      </c>
      <c r="L46" s="451"/>
      <c r="M46" s="451"/>
      <c r="N46" s="451"/>
      <c r="O46" s="451"/>
      <c r="P46" s="451"/>
      <c r="Q46" s="505"/>
      <c r="R46" s="504" t="str">
        <f>IF(R45="","",ROUND(R45/(SUM(R29:T32)),3))</f>
        <v/>
      </c>
      <c r="S46" s="451"/>
      <c r="T46" s="451"/>
      <c r="U46" s="451"/>
      <c r="V46" s="451"/>
      <c r="W46" s="451"/>
      <c r="X46" s="505"/>
      <c r="Y46" s="450" t="str">
        <f>IF(Y45="","",ROUND(Y45/(SUM(Y29:AA32)),3))</f>
        <v/>
      </c>
      <c r="Z46" s="451"/>
      <c r="AA46" s="451"/>
      <c r="AB46" s="451"/>
      <c r="AC46" s="451"/>
      <c r="AD46" s="451"/>
      <c r="AE46" s="452"/>
    </row>
    <row r="47" spans="1:31" ht="36" customHeight="1" thickTop="1" thickBot="1" x14ac:dyDescent="0.25">
      <c r="A47" s="453"/>
      <c r="B47" s="454"/>
      <c r="C47" s="455"/>
      <c r="D47" s="475" t="s">
        <v>37</v>
      </c>
      <c r="E47" s="471"/>
      <c r="F47" s="472"/>
      <c r="G47" s="548" t="s">
        <v>84</v>
      </c>
      <c r="H47" s="549"/>
      <c r="I47" s="549"/>
      <c r="J47" s="551"/>
      <c r="K47" s="475" t="s">
        <v>37</v>
      </c>
      <c r="L47" s="471"/>
      <c r="M47" s="472"/>
      <c r="N47" s="548" t="s">
        <v>84</v>
      </c>
      <c r="O47" s="549"/>
      <c r="P47" s="549"/>
      <c r="Q47" s="551"/>
      <c r="R47" s="475" t="s">
        <v>37</v>
      </c>
      <c r="S47" s="471"/>
      <c r="T47" s="472"/>
      <c r="U47" s="548" t="s">
        <v>84</v>
      </c>
      <c r="V47" s="549"/>
      <c r="W47" s="549"/>
      <c r="X47" s="551"/>
      <c r="Y47" s="474" t="s">
        <v>37</v>
      </c>
      <c r="Z47" s="471"/>
      <c r="AA47" s="472"/>
      <c r="AB47" s="548" t="s">
        <v>84</v>
      </c>
      <c r="AC47" s="549"/>
      <c r="AD47" s="549"/>
      <c r="AE47" s="550"/>
    </row>
    <row r="48" spans="1:31" ht="36" customHeight="1" thickTop="1" x14ac:dyDescent="0.5">
      <c r="A48" s="23">
        <v>29</v>
      </c>
      <c r="B48" s="608" t="s">
        <v>23</v>
      </c>
      <c r="C48" s="609"/>
      <c r="D48" s="447"/>
      <c r="E48" s="448"/>
      <c r="F48" s="449"/>
      <c r="G48" s="438" t="str">
        <f>IF(D$28="","",IF(D48="","",D48/D$28))</f>
        <v/>
      </c>
      <c r="H48" s="439"/>
      <c r="I48" s="439"/>
      <c r="J48" s="440"/>
      <c r="K48" s="447"/>
      <c r="L48" s="448"/>
      <c r="M48" s="449"/>
      <c r="N48" s="438" t="str">
        <f>IF(K$28="","",IF(K48="","",K48/K$28))</f>
        <v/>
      </c>
      <c r="O48" s="439"/>
      <c r="P48" s="439"/>
      <c r="Q48" s="440"/>
      <c r="R48" s="447"/>
      <c r="S48" s="448"/>
      <c r="T48" s="449"/>
      <c r="U48" s="438" t="str">
        <f>IF(R$28="","",IF(R48="","",R48/R$28))</f>
        <v/>
      </c>
      <c r="V48" s="439"/>
      <c r="W48" s="439"/>
      <c r="X48" s="440"/>
      <c r="Y48" s="466"/>
      <c r="Z48" s="448"/>
      <c r="AA48" s="449"/>
      <c r="AB48" s="438" t="str">
        <f>IF(Y$28="","",IF(Y48="","",Y48/Y$28))</f>
        <v/>
      </c>
      <c r="AC48" s="439"/>
      <c r="AD48" s="439"/>
      <c r="AE48" s="463"/>
    </row>
    <row r="49" spans="1:32" ht="36" customHeight="1" x14ac:dyDescent="0.5">
      <c r="A49" s="23">
        <v>30</v>
      </c>
      <c r="B49" s="601" t="s">
        <v>24</v>
      </c>
      <c r="C49" s="602"/>
      <c r="D49" s="444"/>
      <c r="E49" s="445"/>
      <c r="F49" s="446"/>
      <c r="G49" s="430" t="str">
        <f t="shared" ref="G49:G52" si="7">IF(D$28="","",IF(D49="","",D49/D$28))</f>
        <v/>
      </c>
      <c r="H49" s="431"/>
      <c r="I49" s="431"/>
      <c r="J49" s="436"/>
      <c r="K49" s="444"/>
      <c r="L49" s="445"/>
      <c r="M49" s="446"/>
      <c r="N49" s="430" t="str">
        <f t="shared" ref="N49:N52" si="8">IF(K$28="","",IF(K49="","",K49/K$28))</f>
        <v/>
      </c>
      <c r="O49" s="431"/>
      <c r="P49" s="431"/>
      <c r="Q49" s="436"/>
      <c r="R49" s="444"/>
      <c r="S49" s="445"/>
      <c r="T49" s="446"/>
      <c r="U49" s="430" t="str">
        <f t="shared" ref="U49:U52" si="9">IF(R$28="","",IF(R49="","",R49/R$28))</f>
        <v/>
      </c>
      <c r="V49" s="431"/>
      <c r="W49" s="431"/>
      <c r="X49" s="436"/>
      <c r="Y49" s="465"/>
      <c r="Z49" s="445"/>
      <c r="AA49" s="446"/>
      <c r="AB49" s="430" t="str">
        <f t="shared" ref="AB49:AB52" si="10">IF(Y$28="","",IF(Y49="","",Y49/Y$28))</f>
        <v/>
      </c>
      <c r="AC49" s="431"/>
      <c r="AD49" s="431"/>
      <c r="AE49" s="432"/>
    </row>
    <row r="50" spans="1:32" ht="36" customHeight="1" x14ac:dyDescent="0.5">
      <c r="A50" s="24">
        <v>31</v>
      </c>
      <c r="B50" s="601" t="s">
        <v>25</v>
      </c>
      <c r="C50" s="602"/>
      <c r="D50" s="444"/>
      <c r="E50" s="445"/>
      <c r="F50" s="446"/>
      <c r="G50" s="430" t="str">
        <f t="shared" si="7"/>
        <v/>
      </c>
      <c r="H50" s="431"/>
      <c r="I50" s="431"/>
      <c r="J50" s="436"/>
      <c r="K50" s="444"/>
      <c r="L50" s="445"/>
      <c r="M50" s="446"/>
      <c r="N50" s="430" t="str">
        <f t="shared" si="8"/>
        <v/>
      </c>
      <c r="O50" s="431"/>
      <c r="P50" s="431"/>
      <c r="Q50" s="436"/>
      <c r="R50" s="444"/>
      <c r="S50" s="445"/>
      <c r="T50" s="446"/>
      <c r="U50" s="430" t="str">
        <f t="shared" si="9"/>
        <v/>
      </c>
      <c r="V50" s="431"/>
      <c r="W50" s="431"/>
      <c r="X50" s="436"/>
      <c r="Y50" s="465"/>
      <c r="Z50" s="445"/>
      <c r="AA50" s="446"/>
      <c r="AB50" s="430" t="str">
        <f t="shared" si="10"/>
        <v/>
      </c>
      <c r="AC50" s="431"/>
      <c r="AD50" s="431"/>
      <c r="AE50" s="432"/>
    </row>
    <row r="51" spans="1:32" ht="36" customHeight="1" x14ac:dyDescent="0.5">
      <c r="A51" s="23">
        <v>32</v>
      </c>
      <c r="B51" s="601" t="s">
        <v>26</v>
      </c>
      <c r="C51" s="602"/>
      <c r="D51" s="444"/>
      <c r="E51" s="445"/>
      <c r="F51" s="446"/>
      <c r="G51" s="430" t="str">
        <f t="shared" si="7"/>
        <v/>
      </c>
      <c r="H51" s="431"/>
      <c r="I51" s="431"/>
      <c r="J51" s="436"/>
      <c r="K51" s="444"/>
      <c r="L51" s="445"/>
      <c r="M51" s="446"/>
      <c r="N51" s="430" t="str">
        <f t="shared" si="8"/>
        <v/>
      </c>
      <c r="O51" s="431"/>
      <c r="P51" s="431"/>
      <c r="Q51" s="436"/>
      <c r="R51" s="444"/>
      <c r="S51" s="445"/>
      <c r="T51" s="446"/>
      <c r="U51" s="430" t="str">
        <f t="shared" si="9"/>
        <v/>
      </c>
      <c r="V51" s="431"/>
      <c r="W51" s="431"/>
      <c r="X51" s="436"/>
      <c r="Y51" s="465"/>
      <c r="Z51" s="445"/>
      <c r="AA51" s="446"/>
      <c r="AB51" s="430" t="str">
        <f t="shared" si="10"/>
        <v/>
      </c>
      <c r="AC51" s="431"/>
      <c r="AD51" s="431"/>
      <c r="AE51" s="432"/>
    </row>
    <row r="52" spans="1:32" ht="36" customHeight="1" thickBot="1" x14ac:dyDescent="0.55000000000000004">
      <c r="A52" s="25">
        <v>33</v>
      </c>
      <c r="B52" s="599" t="s">
        <v>27</v>
      </c>
      <c r="C52" s="600"/>
      <c r="D52" s="441"/>
      <c r="E52" s="442"/>
      <c r="F52" s="443"/>
      <c r="G52" s="459" t="str">
        <f t="shared" si="7"/>
        <v/>
      </c>
      <c r="H52" s="460"/>
      <c r="I52" s="460"/>
      <c r="J52" s="461"/>
      <c r="K52" s="441"/>
      <c r="L52" s="442"/>
      <c r="M52" s="443"/>
      <c r="N52" s="459" t="str">
        <f t="shared" si="8"/>
        <v/>
      </c>
      <c r="O52" s="460"/>
      <c r="P52" s="460"/>
      <c r="Q52" s="461"/>
      <c r="R52" s="441"/>
      <c r="S52" s="442"/>
      <c r="T52" s="443"/>
      <c r="U52" s="459" t="str">
        <f t="shared" si="9"/>
        <v/>
      </c>
      <c r="V52" s="460"/>
      <c r="W52" s="460"/>
      <c r="X52" s="461"/>
      <c r="Y52" s="464"/>
      <c r="Z52" s="442"/>
      <c r="AA52" s="443"/>
      <c r="AB52" s="459" t="str">
        <f t="shared" si="10"/>
        <v/>
      </c>
      <c r="AC52" s="460"/>
      <c r="AD52" s="460"/>
      <c r="AE52" s="462"/>
    </row>
    <row r="53" spans="1:32" ht="36" customHeight="1" x14ac:dyDescent="0.5">
      <c r="A53" s="18">
        <v>34</v>
      </c>
      <c r="B53" s="563" t="s">
        <v>58</v>
      </c>
      <c r="C53" s="564"/>
      <c r="D53" s="456" t="str">
        <f>IF(D28="","",SUM(D29:F32,D34,D36,D38,D40,D45))</f>
        <v/>
      </c>
      <c r="E53" s="457"/>
      <c r="F53" s="458"/>
      <c r="G53" s="499" t="str">
        <f>IF(D28="","",SUM(G29:J32,G34,G36,G38,G40,G45))</f>
        <v/>
      </c>
      <c r="H53" s="457"/>
      <c r="I53" s="457"/>
      <c r="J53" s="500"/>
      <c r="K53" s="456" t="str">
        <f>IF(K28="","",SUM(K29:M32,K34,K36,K38,K40,K45))</f>
        <v/>
      </c>
      <c r="L53" s="457"/>
      <c r="M53" s="458"/>
      <c r="N53" s="499" t="str">
        <f>IF(K28="","",SUM(N29:Q32,N34,N36,N38,N40,N45))</f>
        <v/>
      </c>
      <c r="O53" s="457"/>
      <c r="P53" s="457"/>
      <c r="Q53" s="500"/>
      <c r="R53" s="456" t="str">
        <f>IF(R28="","",SUM(R29:T32,R34,R36,R38,R40,R45))</f>
        <v/>
      </c>
      <c r="S53" s="457"/>
      <c r="T53" s="458"/>
      <c r="U53" s="499" t="str">
        <f>IF(R28="","",SUM(U29:X32,U34,U36,U38,U40,U45))</f>
        <v/>
      </c>
      <c r="V53" s="457"/>
      <c r="W53" s="457"/>
      <c r="X53" s="500"/>
      <c r="Y53" s="501" t="str">
        <f>IF(Y28="","",SUM(Y29:AA32,Y34,Y36,Y38,Y40,Y45))</f>
        <v/>
      </c>
      <c r="Z53" s="457"/>
      <c r="AA53" s="458"/>
      <c r="AB53" s="499" t="str">
        <f>IF(Y28="","",SUM(AB29:AE32,AB34,AB36,AB38,AB40,AB45))</f>
        <v/>
      </c>
      <c r="AC53" s="457"/>
      <c r="AD53" s="457"/>
      <c r="AE53" s="502"/>
    </row>
    <row r="54" spans="1:32" ht="36" customHeight="1" x14ac:dyDescent="0.5">
      <c r="A54" s="19">
        <v>35</v>
      </c>
      <c r="B54" s="559" t="s">
        <v>81</v>
      </c>
      <c r="C54" s="560"/>
      <c r="D54" s="641" t="str">
        <f>IF(D24="","",D24*D25)</f>
        <v/>
      </c>
      <c r="E54" s="639"/>
      <c r="F54" s="639"/>
      <c r="G54" s="639"/>
      <c r="H54" s="639"/>
      <c r="I54" s="639"/>
      <c r="J54" s="642"/>
      <c r="K54" s="641" t="str">
        <f>IF(K24="","",K24*K25)</f>
        <v/>
      </c>
      <c r="L54" s="639"/>
      <c r="M54" s="639"/>
      <c r="N54" s="639"/>
      <c r="O54" s="639"/>
      <c r="P54" s="639"/>
      <c r="Q54" s="642"/>
      <c r="R54" s="641" t="str">
        <f>IF(R24="","",R24*R25)</f>
        <v/>
      </c>
      <c r="S54" s="639"/>
      <c r="T54" s="639"/>
      <c r="U54" s="639"/>
      <c r="V54" s="639"/>
      <c r="W54" s="639"/>
      <c r="X54" s="642"/>
      <c r="Y54" s="638" t="str">
        <f>IF(Y24="","",Y24*Y25)</f>
        <v/>
      </c>
      <c r="Z54" s="639"/>
      <c r="AA54" s="639"/>
      <c r="AB54" s="639"/>
      <c r="AC54" s="639"/>
      <c r="AD54" s="639"/>
      <c r="AE54" s="640"/>
    </row>
    <row r="55" spans="1:32" ht="36" thickBot="1" x14ac:dyDescent="0.55000000000000004">
      <c r="A55" s="26">
        <v>36</v>
      </c>
      <c r="B55" s="620" t="s">
        <v>82</v>
      </c>
      <c r="C55" s="621"/>
      <c r="D55" s="425" t="str">
        <f>IF(D54="","",G53/D54)</f>
        <v/>
      </c>
      <c r="E55" s="426"/>
      <c r="F55" s="426"/>
      <c r="G55" s="426"/>
      <c r="H55" s="426"/>
      <c r="I55" s="426"/>
      <c r="J55" s="427"/>
      <c r="K55" s="425" t="str">
        <f>IF(K54="","",N53/K54)</f>
        <v/>
      </c>
      <c r="L55" s="426"/>
      <c r="M55" s="426"/>
      <c r="N55" s="426"/>
      <c r="O55" s="426"/>
      <c r="P55" s="426"/>
      <c r="Q55" s="427"/>
      <c r="R55" s="425" t="str">
        <f>IF(R54="","",U53/R54)</f>
        <v/>
      </c>
      <c r="S55" s="426"/>
      <c r="T55" s="426"/>
      <c r="U55" s="426"/>
      <c r="V55" s="426"/>
      <c r="W55" s="426"/>
      <c r="X55" s="427"/>
      <c r="Y55" s="428" t="str">
        <f>IF(Y54="","",AB53/Y54)</f>
        <v/>
      </c>
      <c r="Z55" s="426"/>
      <c r="AA55" s="426"/>
      <c r="AB55" s="426"/>
      <c r="AC55" s="426"/>
      <c r="AD55" s="426"/>
      <c r="AE55" s="429"/>
      <c r="AF55" s="12"/>
    </row>
    <row r="56" spans="1:3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43.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52.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492" t="s">
        <v>76</v>
      </c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50.1" customHeight="1" x14ac:dyDescent="0.2">
      <c r="A59" s="12"/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12"/>
      <c r="AF59" s="12"/>
    </row>
    <row r="60" spans="1:32" ht="50.1" customHeight="1" x14ac:dyDescent="0.2">
      <c r="A60" s="12"/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12"/>
      <c r="AF60" s="12"/>
    </row>
    <row r="61" spans="1:32" ht="50.1" customHeight="1" x14ac:dyDescent="0.2">
      <c r="A61" s="12"/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12"/>
      <c r="AF61" s="12"/>
    </row>
    <row r="62" spans="1:32" ht="50.1" customHeight="1" x14ac:dyDescent="0.2">
      <c r="A62" s="12"/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12"/>
      <c r="AF62" s="12"/>
    </row>
    <row r="63" spans="1:32" ht="50.1" customHeight="1" x14ac:dyDescent="0.2">
      <c r="A63" s="12"/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94"/>
      <c r="AA63" s="494"/>
      <c r="AB63" s="494"/>
      <c r="AC63" s="494"/>
      <c r="AD63" s="494"/>
      <c r="AE63" s="12"/>
      <c r="AF63" s="12"/>
    </row>
    <row r="64" spans="1:32" ht="50.1" customHeight="1" x14ac:dyDescent="0.2">
      <c r="A64" s="16"/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12"/>
      <c r="AF64" s="12"/>
    </row>
    <row r="65" spans="1:32" ht="50.1" customHeight="1" x14ac:dyDescent="0.2">
      <c r="A65" s="12"/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12"/>
      <c r="AF65" s="12"/>
    </row>
    <row r="66" spans="1:32" ht="50.1" customHeight="1" x14ac:dyDescent="0.2">
      <c r="A66" s="12"/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12"/>
      <c r="AF66" s="12"/>
    </row>
    <row r="67" spans="1:32" ht="50.1" customHeight="1" x14ac:dyDescent="0.2">
      <c r="A67" s="12"/>
      <c r="B67" s="494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94"/>
      <c r="AA67" s="494"/>
      <c r="AB67" s="494"/>
      <c r="AC67" s="494"/>
      <c r="AD67" s="494"/>
      <c r="AE67" s="12"/>
      <c r="AF67" s="12"/>
    </row>
    <row r="68" spans="1:32" ht="30" customHeight="1" x14ac:dyDescent="0.2">
      <c r="A68" s="12"/>
      <c r="B68" s="12"/>
      <c r="C68" s="12"/>
      <c r="D68" s="13"/>
      <c r="E68" s="13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30" customHeight="1" x14ac:dyDescent="0.2">
      <c r="A69" s="12"/>
      <c r="B69" s="12"/>
      <c r="C69" s="12"/>
      <c r="D69" s="13"/>
      <c r="E69" s="13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30" customHeight="1" x14ac:dyDescent="0.2">
      <c r="A70" s="12"/>
      <c r="B70" s="12"/>
      <c r="C70" s="12"/>
      <c r="D70" s="13"/>
      <c r="E70" s="13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30" customHeight="1" x14ac:dyDescent="0.2">
      <c r="A71" s="12"/>
      <c r="B71" s="12"/>
      <c r="C71" s="12"/>
      <c r="D71" s="13"/>
      <c r="E71" s="13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30" customHeight="1" x14ac:dyDescent="0.2">
      <c r="A72" s="12"/>
      <c r="B72" s="12"/>
      <c r="C72" s="12"/>
      <c r="D72" s="13"/>
      <c r="E72" s="13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30" customHeight="1" x14ac:dyDescent="0.2">
      <c r="A73" s="12"/>
      <c r="B73" s="12"/>
      <c r="C73" s="12"/>
      <c r="D73" s="13"/>
      <c r="E73" s="13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30" customHeight="1" x14ac:dyDescent="0.2">
      <c r="A74" s="12"/>
      <c r="B74" s="12"/>
      <c r="C74" s="12"/>
      <c r="D74" s="13"/>
      <c r="E74" s="13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</sheetData>
  <sheetProtection selectLockedCells="1"/>
  <customSheetViews>
    <customSheetView guid="{1D307784-EF3F-48C7-8B57-FF35418CEED1}" scale="40" showPageBreaks="1" fitToPage="1" printArea="1" view="pageBreakPreview" topLeftCell="A25">
      <selection activeCell="AL64" sqref="AL64"/>
      <pageMargins left="0" right="0" top="0.5" bottom="0" header="0.3" footer="0.3"/>
      <printOptions horizontalCentered="1" verticalCentered="1"/>
      <pageSetup scale="28" fitToHeight="0" orientation="portrait" r:id="rId1"/>
      <headerFooter>
        <oddHeader>&amp;C&amp;"-,Bold"&amp;36Ohio Department of Transportation</oddHeader>
        <oddFooter xml:space="preserve">&amp;C&amp;"Times New Roman,Regular"&amp;24 </oddFooter>
      </headerFooter>
    </customSheetView>
  </customSheetViews>
  <mergeCells count="375">
    <mergeCell ref="B24:C24"/>
    <mergeCell ref="D24:J24"/>
    <mergeCell ref="K24:Q24"/>
    <mergeCell ref="R24:X24"/>
    <mergeCell ref="Y24:AE24"/>
    <mergeCell ref="B25:C25"/>
    <mergeCell ref="D25:J25"/>
    <mergeCell ref="K25:Q25"/>
    <mergeCell ref="R25:X25"/>
    <mergeCell ref="Y25:AE25"/>
    <mergeCell ref="G35:J35"/>
    <mergeCell ref="D45:F45"/>
    <mergeCell ref="D43:F43"/>
    <mergeCell ref="D41:F41"/>
    <mergeCell ref="D40:F40"/>
    <mergeCell ref="D39:F39"/>
    <mergeCell ref="D38:F38"/>
    <mergeCell ref="D37:F37"/>
    <mergeCell ref="D36:F36"/>
    <mergeCell ref="D35:F35"/>
    <mergeCell ref="G45:J45"/>
    <mergeCell ref="G43:J43"/>
    <mergeCell ref="G41:J41"/>
    <mergeCell ref="G40:J40"/>
    <mergeCell ref="G39:J39"/>
    <mergeCell ref="G38:J38"/>
    <mergeCell ref="G37:J37"/>
    <mergeCell ref="G36:J36"/>
    <mergeCell ref="Y11:AE11"/>
    <mergeCell ref="R11:X11"/>
    <mergeCell ref="K11:Q11"/>
    <mergeCell ref="D11:J11"/>
    <mergeCell ref="Y23:AE23"/>
    <mergeCell ref="Y22:AE22"/>
    <mergeCell ref="Y21:AE21"/>
    <mergeCell ref="Y20:AE20"/>
    <mergeCell ref="Y19:AE19"/>
    <mergeCell ref="Y18:AE18"/>
    <mergeCell ref="Y17:AE17"/>
    <mergeCell ref="R23:X23"/>
    <mergeCell ref="R22:X22"/>
    <mergeCell ref="R21:X21"/>
    <mergeCell ref="R20:X20"/>
    <mergeCell ref="R19:X19"/>
    <mergeCell ref="R18:X18"/>
    <mergeCell ref="R17:X17"/>
    <mergeCell ref="K23:Q23"/>
    <mergeCell ref="K22:Q22"/>
    <mergeCell ref="K21:Q21"/>
    <mergeCell ref="D17:J17"/>
    <mergeCell ref="Y16:AE16"/>
    <mergeCell ref="R16:X16"/>
    <mergeCell ref="B55:C55"/>
    <mergeCell ref="B53:C53"/>
    <mergeCell ref="B54:C54"/>
    <mergeCell ref="Y54:AE54"/>
    <mergeCell ref="R54:X54"/>
    <mergeCell ref="K54:Q54"/>
    <mergeCell ref="D54:J54"/>
    <mergeCell ref="D23:J23"/>
    <mergeCell ref="D22:J22"/>
    <mergeCell ref="B31:C31"/>
    <mergeCell ref="B35:C35"/>
    <mergeCell ref="A33:C33"/>
    <mergeCell ref="N32:Q32"/>
    <mergeCell ref="Y32:AA32"/>
    <mergeCell ref="N31:Q31"/>
    <mergeCell ref="N30:Q30"/>
    <mergeCell ref="B46:C46"/>
    <mergeCell ref="Y28:AE28"/>
    <mergeCell ref="R28:X28"/>
    <mergeCell ref="K28:Q28"/>
    <mergeCell ref="D28:J28"/>
    <mergeCell ref="D32:F32"/>
    <mergeCell ref="D31:F31"/>
    <mergeCell ref="D30:F30"/>
    <mergeCell ref="A12:C12"/>
    <mergeCell ref="A13:C13"/>
    <mergeCell ref="Y13:AE13"/>
    <mergeCell ref="Y12:AE12"/>
    <mergeCell ref="R13:X13"/>
    <mergeCell ref="R12:X12"/>
    <mergeCell ref="K13:Q13"/>
    <mergeCell ref="K12:Q12"/>
    <mergeCell ref="B19:C19"/>
    <mergeCell ref="B18:C18"/>
    <mergeCell ref="B17:C17"/>
    <mergeCell ref="B16:C16"/>
    <mergeCell ref="A14:C14"/>
    <mergeCell ref="Y14:AE14"/>
    <mergeCell ref="R14:X14"/>
    <mergeCell ref="K14:Q14"/>
    <mergeCell ref="K19:Q19"/>
    <mergeCell ref="K18:Q18"/>
    <mergeCell ref="D19:J19"/>
    <mergeCell ref="D18:J18"/>
    <mergeCell ref="D14:J14"/>
    <mergeCell ref="D13:J13"/>
    <mergeCell ref="D12:J12"/>
    <mergeCell ref="K16:Q16"/>
    <mergeCell ref="Y10:AE10"/>
    <mergeCell ref="R10:X10"/>
    <mergeCell ref="K10:Q10"/>
    <mergeCell ref="D10:J10"/>
    <mergeCell ref="K17:Q17"/>
    <mergeCell ref="A9:AE9"/>
    <mergeCell ref="B52:C52"/>
    <mergeCell ref="B51:C51"/>
    <mergeCell ref="A10:C10"/>
    <mergeCell ref="A11:C11"/>
    <mergeCell ref="B50:C50"/>
    <mergeCell ref="B49:C49"/>
    <mergeCell ref="B45:C45"/>
    <mergeCell ref="B43:C43"/>
    <mergeCell ref="B48:C48"/>
    <mergeCell ref="R33:T33"/>
    <mergeCell ref="N33:Q33"/>
    <mergeCell ref="K33:M33"/>
    <mergeCell ref="G33:J33"/>
    <mergeCell ref="D33:F33"/>
    <mergeCell ref="D34:F34"/>
    <mergeCell ref="G34:J34"/>
    <mergeCell ref="B41:C41"/>
    <mergeCell ref="B38:C38"/>
    <mergeCell ref="B40:C40"/>
    <mergeCell ref="B39:C39"/>
    <mergeCell ref="N38:Q38"/>
    <mergeCell ref="K38:M38"/>
    <mergeCell ref="R35:T35"/>
    <mergeCell ref="R34:T34"/>
    <mergeCell ref="B22:C22"/>
    <mergeCell ref="B21:C21"/>
    <mergeCell ref="B20:C20"/>
    <mergeCell ref="B30:C30"/>
    <mergeCell ref="B29:C29"/>
    <mergeCell ref="B28:C28"/>
    <mergeCell ref="A26:AE26"/>
    <mergeCell ref="A27:C27"/>
    <mergeCell ref="B23:C23"/>
    <mergeCell ref="K20:Q20"/>
    <mergeCell ref="D21:J21"/>
    <mergeCell ref="D20:J20"/>
    <mergeCell ref="D29:F29"/>
    <mergeCell ref="G32:J32"/>
    <mergeCell ref="G31:J31"/>
    <mergeCell ref="G30:J30"/>
    <mergeCell ref="G29:J29"/>
    <mergeCell ref="K32:M32"/>
    <mergeCell ref="A15:AE15"/>
    <mergeCell ref="AB33:AE33"/>
    <mergeCell ref="K34:M34"/>
    <mergeCell ref="N34:Q34"/>
    <mergeCell ref="N35:Q35"/>
    <mergeCell ref="K35:M35"/>
    <mergeCell ref="N37:Q37"/>
    <mergeCell ref="K37:M37"/>
    <mergeCell ref="N36:Q36"/>
    <mergeCell ref="K36:M36"/>
    <mergeCell ref="B37:C37"/>
    <mergeCell ref="B36:C36"/>
    <mergeCell ref="D16:J16"/>
    <mergeCell ref="K31:M31"/>
    <mergeCell ref="K30:M30"/>
    <mergeCell ref="K29:M29"/>
    <mergeCell ref="B34:C34"/>
    <mergeCell ref="B32:C32"/>
    <mergeCell ref="N29:Q29"/>
    <mergeCell ref="R32:T32"/>
    <mergeCell ref="R31:T31"/>
    <mergeCell ref="R30:T30"/>
    <mergeCell ref="R29:T29"/>
    <mergeCell ref="U32:X32"/>
    <mergeCell ref="N43:Q43"/>
    <mergeCell ref="K43:M43"/>
    <mergeCell ref="N41:Q41"/>
    <mergeCell ref="K41:M41"/>
    <mergeCell ref="N40:Q40"/>
    <mergeCell ref="K40:M40"/>
    <mergeCell ref="N39:Q39"/>
    <mergeCell ref="K39:M39"/>
    <mergeCell ref="G52:J52"/>
    <mergeCell ref="G51:J51"/>
    <mergeCell ref="G50:J50"/>
    <mergeCell ref="D46:J46"/>
    <mergeCell ref="D50:F50"/>
    <mergeCell ref="D49:F49"/>
    <mergeCell ref="D48:F48"/>
    <mergeCell ref="N52:Q52"/>
    <mergeCell ref="G44:J44"/>
    <mergeCell ref="D44:F44"/>
    <mergeCell ref="AB43:AE43"/>
    <mergeCell ref="AB41:AE41"/>
    <mergeCell ref="AB40:AE40"/>
    <mergeCell ref="AB39:AE39"/>
    <mergeCell ref="AB38:AE38"/>
    <mergeCell ref="AB37:AE37"/>
    <mergeCell ref="AB36:AE36"/>
    <mergeCell ref="AB35:AE35"/>
    <mergeCell ref="R43:T43"/>
    <mergeCell ref="R41:T41"/>
    <mergeCell ref="R40:T40"/>
    <mergeCell ref="R39:T39"/>
    <mergeCell ref="R38:T38"/>
    <mergeCell ref="R37:T37"/>
    <mergeCell ref="R36:T36"/>
    <mergeCell ref="U35:X35"/>
    <mergeCell ref="U36:X36"/>
    <mergeCell ref="U37:X37"/>
    <mergeCell ref="U38:X38"/>
    <mergeCell ref="U39:X39"/>
    <mergeCell ref="U40:X40"/>
    <mergeCell ref="U41:X41"/>
    <mergeCell ref="U43:X43"/>
    <mergeCell ref="Y43:AA43"/>
    <mergeCell ref="D55:J55"/>
    <mergeCell ref="A2:O2"/>
    <mergeCell ref="P2:AE2"/>
    <mergeCell ref="D3:F3"/>
    <mergeCell ref="G3:O3"/>
    <mergeCell ref="D7:F7"/>
    <mergeCell ref="D6:F6"/>
    <mergeCell ref="D5:F5"/>
    <mergeCell ref="D4:F4"/>
    <mergeCell ref="G7:O7"/>
    <mergeCell ref="G6:O6"/>
    <mergeCell ref="G5:O5"/>
    <mergeCell ref="G4:O4"/>
    <mergeCell ref="P3:R3"/>
    <mergeCell ref="S3:U3"/>
    <mergeCell ref="D47:F47"/>
    <mergeCell ref="AB47:AE47"/>
    <mergeCell ref="Y47:AA47"/>
    <mergeCell ref="U47:X47"/>
    <mergeCell ref="R47:T47"/>
    <mergeCell ref="N47:Q47"/>
    <mergeCell ref="K47:M47"/>
    <mergeCell ref="G47:J47"/>
    <mergeCell ref="G53:J53"/>
    <mergeCell ref="AD3:AE3"/>
    <mergeCell ref="P7:R7"/>
    <mergeCell ref="P6:R6"/>
    <mergeCell ref="P5:R5"/>
    <mergeCell ref="P4:R4"/>
    <mergeCell ref="P8:R8"/>
    <mergeCell ref="S8:U8"/>
    <mergeCell ref="S7:U7"/>
    <mergeCell ref="S6:U6"/>
    <mergeCell ref="S5:U5"/>
    <mergeCell ref="S4:U4"/>
    <mergeCell ref="V3:Z3"/>
    <mergeCell ref="V8:Z8"/>
    <mergeCell ref="V7:Z7"/>
    <mergeCell ref="V6:Z6"/>
    <mergeCell ref="V5:Z5"/>
    <mergeCell ref="V4:Z4"/>
    <mergeCell ref="AD8:AE8"/>
    <mergeCell ref="AD7:AE7"/>
    <mergeCell ref="AD6:AE6"/>
    <mergeCell ref="AD5:AE5"/>
    <mergeCell ref="AD4:AE4"/>
    <mergeCell ref="AB8:AC8"/>
    <mergeCell ref="AB7:AC7"/>
    <mergeCell ref="AB6:AC6"/>
    <mergeCell ref="AB5:AC5"/>
    <mergeCell ref="AB4:AC4"/>
    <mergeCell ref="D8:F8"/>
    <mergeCell ref="G8:O8"/>
    <mergeCell ref="A3:C3"/>
    <mergeCell ref="A8:C8"/>
    <mergeCell ref="A7:C7"/>
    <mergeCell ref="A6:C6"/>
    <mergeCell ref="A5:C5"/>
    <mergeCell ref="A4:C4"/>
    <mergeCell ref="AB3:AC3"/>
    <mergeCell ref="J58:T58"/>
    <mergeCell ref="B59:AD67"/>
    <mergeCell ref="Y41:AA41"/>
    <mergeCell ref="Y40:AA40"/>
    <mergeCell ref="Y39:AA39"/>
    <mergeCell ref="Y38:AA38"/>
    <mergeCell ref="Y37:AA37"/>
    <mergeCell ref="Y36:AA36"/>
    <mergeCell ref="Y35:AA35"/>
    <mergeCell ref="B44:C44"/>
    <mergeCell ref="K53:M53"/>
    <mergeCell ref="N53:Q53"/>
    <mergeCell ref="R53:T53"/>
    <mergeCell ref="U53:X53"/>
    <mergeCell ref="Y53:AA53"/>
    <mergeCell ref="AB53:AE53"/>
    <mergeCell ref="K45:M45"/>
    <mergeCell ref="N45:Q45"/>
    <mergeCell ref="R45:T45"/>
    <mergeCell ref="U45:X45"/>
    <mergeCell ref="Y45:AA45"/>
    <mergeCell ref="AB45:AE45"/>
    <mergeCell ref="K46:Q46"/>
    <mergeCell ref="R46:X46"/>
    <mergeCell ref="Y34:AA34"/>
    <mergeCell ref="AB27:AE27"/>
    <mergeCell ref="Y27:AA27"/>
    <mergeCell ref="U27:X27"/>
    <mergeCell ref="R27:T27"/>
    <mergeCell ref="N27:Q27"/>
    <mergeCell ref="K27:M27"/>
    <mergeCell ref="G27:J27"/>
    <mergeCell ref="D27:F27"/>
    <mergeCell ref="AB34:AE34"/>
    <mergeCell ref="U34:X34"/>
    <mergeCell ref="U31:X31"/>
    <mergeCell ref="U30:X30"/>
    <mergeCell ref="U29:X29"/>
    <mergeCell ref="Y31:AA31"/>
    <mergeCell ref="Y30:AA30"/>
    <mergeCell ref="Y29:AA29"/>
    <mergeCell ref="AB32:AE32"/>
    <mergeCell ref="AB31:AE31"/>
    <mergeCell ref="AB30:AE30"/>
    <mergeCell ref="AB29:AE29"/>
    <mergeCell ref="Y33:AA33"/>
    <mergeCell ref="U33:X33"/>
    <mergeCell ref="Y46:AE46"/>
    <mergeCell ref="A47:C47"/>
    <mergeCell ref="D53:F53"/>
    <mergeCell ref="G49:J49"/>
    <mergeCell ref="G48:J48"/>
    <mergeCell ref="D52:F52"/>
    <mergeCell ref="D51:F51"/>
    <mergeCell ref="U52:X52"/>
    <mergeCell ref="U51:X51"/>
    <mergeCell ref="R49:T49"/>
    <mergeCell ref="R48:T48"/>
    <mergeCell ref="AB52:AE52"/>
    <mergeCell ref="AB51:AE51"/>
    <mergeCell ref="AB50:AE50"/>
    <mergeCell ref="AB49:AE49"/>
    <mergeCell ref="AB48:AE48"/>
    <mergeCell ref="Y52:AA52"/>
    <mergeCell ref="Y51:AA51"/>
    <mergeCell ref="Y50:AA50"/>
    <mergeCell ref="Y49:AA49"/>
    <mergeCell ref="Y48:AA48"/>
    <mergeCell ref="K55:Q55"/>
    <mergeCell ref="R55:X55"/>
    <mergeCell ref="Y55:AE55"/>
    <mergeCell ref="AB44:AE44"/>
    <mergeCell ref="Y44:AA44"/>
    <mergeCell ref="U44:X44"/>
    <mergeCell ref="R44:T44"/>
    <mergeCell ref="N44:Q44"/>
    <mergeCell ref="K44:M44"/>
    <mergeCell ref="N51:Q51"/>
    <mergeCell ref="N50:Q50"/>
    <mergeCell ref="N49:Q49"/>
    <mergeCell ref="N48:Q48"/>
    <mergeCell ref="K52:M52"/>
    <mergeCell ref="K51:M51"/>
    <mergeCell ref="K50:M50"/>
    <mergeCell ref="K49:M49"/>
    <mergeCell ref="K48:M48"/>
    <mergeCell ref="U50:X50"/>
    <mergeCell ref="U49:X49"/>
    <mergeCell ref="U48:X48"/>
    <mergeCell ref="R52:T52"/>
    <mergeCell ref="R51:T51"/>
    <mergeCell ref="R50:T50"/>
    <mergeCell ref="AB42:AE42"/>
    <mergeCell ref="Y42:AA42"/>
    <mergeCell ref="U42:X42"/>
    <mergeCell ref="R42:T42"/>
    <mergeCell ref="N42:Q42"/>
    <mergeCell ref="K42:M42"/>
    <mergeCell ref="G42:J42"/>
    <mergeCell ref="D42:F42"/>
    <mergeCell ref="B42:C42"/>
  </mergeCells>
  <printOptions horizontalCentered="1" verticalCentered="1"/>
  <pageMargins left="0" right="0" top="0.5" bottom="0" header="0.3" footer="0.3"/>
  <pageSetup scale="28" fitToHeight="0" orientation="portrait" r:id="rId2"/>
  <headerFooter>
    <oddHeader>&amp;C&amp;"-,Bold"&amp;36Ohio Department of Transportation</oddHeader>
    <oddFooter xml:space="preserve">&amp;C&amp;"Times New Roman,Regular"&amp;24 </oddFooter>
  </headerFooter>
  <ignoredErrors>
    <ignoredError sqref="G42 N42 U42 AB4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ba112006e7f898fa1474e200636c5c9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ebad43aefc714c7b717b206af9190994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0CADE-A6A4-4A91-9F8C-737AC4B0F086}"/>
</file>

<file path=customXml/itemProps2.xml><?xml version="1.0" encoding="utf-8"?>
<ds:datastoreItem xmlns:ds="http://schemas.openxmlformats.org/officeDocument/2006/customXml" ds:itemID="{B961A752-6F3F-4A41-A1F5-87F31ABA6E15}"/>
</file>

<file path=customXml/itemProps3.xml><?xml version="1.0" encoding="utf-8"?>
<ds:datastoreItem xmlns:ds="http://schemas.openxmlformats.org/officeDocument/2006/customXml" ds:itemID="{397B74EE-D826-478D-AC8F-A0D08888A9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TE45Revised</vt:lpstr>
      <vt:lpstr>TE45Revised Backside</vt:lpstr>
      <vt:lpstr>TE45Revised!Print_Area</vt:lpstr>
      <vt:lpstr>'TE45Revised Backside'!Print_Area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TSCHAFER</dc:creator>
  <cp:lastModifiedBy>Tia Williams</cp:lastModifiedBy>
  <cp:lastPrinted>2017-01-24T20:51:51Z</cp:lastPrinted>
  <dcterms:created xsi:type="dcterms:W3CDTF">2006-12-01T19:07:50Z</dcterms:created>
  <dcterms:modified xsi:type="dcterms:W3CDTF">2017-01-31T14:08:13Z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0x01010064418AB9A5EF764FA54620B92CC30609</vt:lpwstr>
  </property>
</Properties>
</file>